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625BD198-772F-4BAF-B208-CB518C0C8807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lantilla Presupuesto" sheetId="2" r:id="rId1"/>
    <sheet name="plantilla 2023" sheetId="3" r:id="rId2"/>
  </sheets>
  <definedNames>
    <definedName name="_xlnm.Print_Area" localSheetId="1">'plantilla 2023'!$A$1:$I$131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3" l="1"/>
  <c r="I64" i="3"/>
  <c r="I61" i="3"/>
  <c r="I60" i="3"/>
  <c r="I37" i="3"/>
  <c r="I35" i="3"/>
  <c r="I33" i="3"/>
  <c r="I32" i="3"/>
  <c r="I31" i="3"/>
  <c r="I29" i="3"/>
  <c r="I25" i="3"/>
  <c r="I24" i="3"/>
  <c r="I23" i="3"/>
  <c r="I22" i="3"/>
  <c r="I21" i="3"/>
  <c r="I20" i="3"/>
  <c r="I19" i="3"/>
  <c r="I18" i="3"/>
  <c r="I17" i="3"/>
  <c r="I15" i="3"/>
  <c r="I10" i="3"/>
  <c r="I11" i="3"/>
  <c r="I12" i="3"/>
  <c r="G59" i="3"/>
  <c r="H59" i="3"/>
  <c r="H106" i="3" s="1"/>
  <c r="H36" i="3"/>
  <c r="G36" i="3"/>
  <c r="G9" i="3"/>
  <c r="H26" i="3"/>
  <c r="G26" i="3"/>
  <c r="G106" i="3" s="1"/>
  <c r="H16" i="3"/>
  <c r="H9" i="3" s="1"/>
  <c r="G16" i="3"/>
  <c r="I62" i="3" l="1"/>
  <c r="F26" i="3" l="1"/>
  <c r="E16" i="3"/>
  <c r="F16" i="3"/>
  <c r="F36" i="3" l="1"/>
  <c r="I36" i="3" s="1"/>
  <c r="C36" i="3"/>
  <c r="E26" i="3"/>
  <c r="D59" i="3"/>
  <c r="F59" i="3"/>
  <c r="F106" i="3" s="1"/>
  <c r="F9" i="3" l="1"/>
  <c r="D26" i="3"/>
  <c r="I26" i="3" s="1"/>
  <c r="E59" i="3"/>
  <c r="E106" i="3" s="1"/>
  <c r="D16" i="3"/>
  <c r="D106" i="3" s="1"/>
  <c r="B16" i="3"/>
  <c r="C16" i="3"/>
  <c r="C9" i="3" s="1"/>
  <c r="B9" i="3"/>
  <c r="D9" i="3" l="1"/>
  <c r="I9" i="3"/>
  <c r="I59" i="3"/>
  <c r="I16" i="3"/>
  <c r="I106" i="3" s="1"/>
  <c r="E9" i="3"/>
  <c r="I66" i="3"/>
  <c r="I67" i="3"/>
  <c r="I68" i="3"/>
  <c r="I69" i="3"/>
  <c r="I70" i="3"/>
  <c r="I71" i="3"/>
  <c r="I72" i="3"/>
  <c r="I73" i="3"/>
  <c r="I74" i="3"/>
  <c r="I75" i="3"/>
  <c r="I76" i="3"/>
  <c r="I77" i="3"/>
  <c r="I65" i="3"/>
  <c r="I63" i="3"/>
  <c r="I30" i="3"/>
  <c r="I34" i="3"/>
  <c r="C106" i="3" l="1"/>
  <c r="I13" i="3"/>
  <c r="I14" i="3"/>
  <c r="I28" i="3"/>
  <c r="B106" i="3" l="1"/>
  <c r="B26" i="3" l="1"/>
</calcChain>
</file>

<file path=xl/sharedStrings.xml><?xml version="1.0" encoding="utf-8"?>
<sst xmlns="http://schemas.openxmlformats.org/spreadsheetml/2006/main" count="212" uniqueCount="116">
  <si>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</si>
  <si>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</si>
  <si>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</si>
  <si>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</si>
  <si>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</si>
  <si>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</si>
  <si>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</si>
  <si>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</si>
  <si>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</si>
  <si>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</si>
  <si>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</si>
  <si>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</si>
  <si>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</si>
  <si>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</si>
  <si>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</si>
  <si>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</si>
  <si>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</si>
  <si>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</si>
  <si>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</si>
  <si>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</si>
  <si>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</si>
  <si>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</si>
  <si>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</si>
  <si>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</si>
  <si>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</si>
  <si>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</si>
  <si>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</si>
  <si>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</si>
  <si>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</si>
  <si>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</si>
  <si>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</si>
  <si>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</si>
  <si>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</si>
  <si>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</si>
  <si>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</si>
  <si>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</si>
  <si>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</si>
  <si>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</si>
  <si>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</si>
  <si>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</si>
  <si>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</si>
  <si>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</si>
  <si>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</si>
  <si>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</si>
  <si>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</si>
  <si>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</si>
  <si>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</si>
  <si>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</si>
  <si>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</si>
  <si>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</si>
  <si>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</si>
  <si>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</si>
  <si>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</si>
  <si>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</si>
  <si>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</si>
  <si>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</si>
  <si>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</si>
  <si>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</si>
  <si>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</si>
  <si>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</si>
  <si>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</si>
  <si>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</si>
  <si>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</si>
  <si>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</si>
  <si>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</si>
  <si>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</si>
  <si>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</si>
  <si>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</si>
  <si>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</si>
  <si>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</si>
  <si>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</si>
  <si>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</si>
  <si>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</si>
  <si>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</si>
  <si>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</si>
  <si>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</si>
  <si>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</si>
  <si>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</si>
  <si>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</si>
  <si>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</si>
  <si>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</si>
  <si>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</si>
  <si>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</si>
  <si>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[Nombre Institución]</t>
  </si>
  <si>
    <t>[Ministerio al que está adscrito (si aplica)]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</si>
  <si>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</si>
  <si>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</si>
  <si>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</si>
  <si>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</si>
  <si>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Fecha de registro: hasta el [día] de [mes] del [año]</t>
  </si>
  <si>
    <t>Fecha de imputación: hasta el [día] de [mes] del [año]</t>
  </si>
  <si>
    <t>Fuente: [fuente]</t>
  </si>
  <si>
    <t xml:space="preserve">Ejecución de Gastos y Aplicaciones Financieras </t>
  </si>
  <si>
    <t>Año [año]</t>
  </si>
  <si>
    <t xml:space="preserve">Presupuesto de Gastos y Aplicaciones Financieras </t>
  </si>
  <si>
    <t>MINISTERIO DE INDUSTRIA Y COMERCIO Y MIPYMES</t>
  </si>
  <si>
    <t>Instituto Nacional de Proteccion de los Derechos del Consumidor</t>
  </si>
  <si>
    <t>en RD$</t>
  </si>
  <si>
    <r>
      <t xml:space="preserve">     </t>
    </r>
    <r>
      <rPr>
        <b/>
        <sz val="11"/>
        <color theme="1"/>
        <rFont val="Calibri"/>
        <family val="2"/>
        <scheme val="minor"/>
      </rPr>
      <t xml:space="preserve"> 2.5- TRANSFERENCIAS CORRIENTES</t>
    </r>
  </si>
  <si>
    <t>%</t>
  </si>
  <si>
    <t>Año 2023</t>
  </si>
  <si>
    <t xml:space="preserve">                                                            Total </t>
  </si>
  <si>
    <t xml:space="preserve">            Enero </t>
  </si>
  <si>
    <t xml:space="preserve">Febrero </t>
  </si>
  <si>
    <t>-</t>
  </si>
  <si>
    <t xml:space="preserve">          __________________________</t>
  </si>
  <si>
    <t xml:space="preserve">             Analista De Presupuesto </t>
  </si>
  <si>
    <t xml:space="preserve">                                  ______________________________</t>
  </si>
  <si>
    <t xml:space="preserve">                                     Enc. Departamento Financiero </t>
  </si>
  <si>
    <t xml:space="preserve">                                      Licda. Katy Tavarez </t>
  </si>
  <si>
    <t xml:space="preserve">              Licda. Odaliza Bàez</t>
  </si>
  <si>
    <t>Marzo</t>
  </si>
  <si>
    <t xml:space="preserve">Abril </t>
  </si>
  <si>
    <t>Mayo</t>
  </si>
  <si>
    <t>Junio</t>
  </si>
  <si>
    <t>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</si>
</sst>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43" fontId="1" fillId="0" borderId="0" xfId="1" applyFont="1"/>
    <xf numFmtId="9" fontId="0" fillId="0" borderId="0" xfId="2" applyFont="1"/>
    <xf numFmtId="43" fontId="0" fillId="0" borderId="0" xfId="1" applyFont="1" applyAlignment="1">
      <alignment vertical="center" wrapText="1"/>
    </xf>
    <xf numFmtId="0" fontId="1" fillId="0" borderId="0" xfId="0" applyFont="1"/>
    <xf numFmtId="43" fontId="1" fillId="0" borderId="0" xfId="0" applyNumberFormat="1" applyFont="1"/>
    <xf numFmtId="39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43" fontId="1" fillId="3" borderId="2" xfId="0" applyNumberFormat="1" applyFont="1" applyFill="1" applyBorder="1" applyAlignment="1">
      <alignment horizontal="righ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43" fontId="0" fillId="0" borderId="0" xfId="0" applyNumberFormat="1"/>
    <xf numFmtId="0" fontId="0" fillId="0" borderId="0" xfId="0" applyAlignment="1">
      <alignment horizontal="center"/>
    </xf>
    <xf numFmtId="0" fontId="1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4" fontId="6" fillId="0" borderId="0" xfId="0" applyNumberFormat="1" applyFont="1" applyAlignment="1">
      <alignment horizontal="right"/>
    </xf>
    <xf numFmtId="4" fontId="7" fillId="0" borderId="0" xfId="0" applyNumberFormat="1" applyFont="1" applyAlignment="1">
      <alignment horizontal="right"/>
    </xf>
    <xf numFmtId="39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43" fontId="6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43" fontId="8" fillId="0" borderId="0" xfId="0" applyNumberFormat="1" applyFont="1" applyAlignment="1">
      <alignment vertical="center" wrapText="1"/>
    </xf>
    <xf numFmtId="43" fontId="8" fillId="3" borderId="2" xfId="0" applyNumberFormat="1" applyFont="1" applyFill="1" applyBorder="1" applyAlignment="1">
      <alignment vertical="center" wrapText="1"/>
    </xf>
    <xf numFmtId="43" fontId="9" fillId="0" borderId="0" xfId="0" applyNumberFormat="1" applyFont="1" applyAlignment="1">
      <alignment vertical="center"/>
    </xf>
    <xf numFmtId="0" fontId="8" fillId="3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 vertical="center"/>
    </xf>
    <xf numFmtId="43" fontId="1" fillId="3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vertical="center"/>
    </xf>
    <xf numFmtId="43" fontId="7" fillId="0" borderId="0" xfId="0" applyNumberFormat="1" applyFont="1" applyAlignment="1">
      <alignment horizontal="right" vertical="center"/>
    </xf>
    <xf numFmtId="43" fontId="6" fillId="0" borderId="0" xfId="0" applyNumberFormat="1" applyFont="1" applyAlignment="1">
      <alignment horizontal="right" vertical="center"/>
    </xf>
    <xf numFmtId="39" fontId="0" fillId="0" borderId="0" xfId="0" applyNumberForma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581025</xdr:colOff>
      <xdr:row>0</xdr:row>
      <xdr:rowOff>104775</xdr:rowOff>
    </xdr:from>
    <xdr:to>
      <xdr:col>6</xdr:col>
      <xdr:colOff>1020997</xdr:colOff>
      <xdr:row>5</xdr:row>
      <xdr:rowOff>180975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104775"/>
          <a:ext cx="1621072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142875</xdr:rowOff>
    </xdr:from>
    <xdr:to>
      <xdr:col>0</xdr:col>
      <xdr:colOff>1485900</xdr:colOff>
      <xdr:row>5</xdr:row>
      <xdr:rowOff>171549</xdr:rowOff>
    </xdr:to>
    <xdr:pic>
      <xdr:nvPicPr>
        <xdr:cNvPr id="8" name="Imagen 7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2875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43</xdr:row>
      <xdr:rowOff>85725</xdr:rowOff>
    </xdr:from>
    <xdr:to>
      <xdr:col>0</xdr:col>
      <xdr:colOff>1485900</xdr:colOff>
      <xdr:row>48</xdr:row>
      <xdr:rowOff>114399</xdr:rowOff>
    </xdr:to>
    <xdr:pic>
      <xdr:nvPicPr>
        <xdr:cNvPr id="12" name="Imagen 11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017270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495300</xdr:colOff>
      <xdr:row>43</xdr:row>
      <xdr:rowOff>95250</xdr:rowOff>
    </xdr:from>
    <xdr:to>
      <xdr:col>6</xdr:col>
      <xdr:colOff>944796</xdr:colOff>
      <xdr:row>48</xdr:row>
      <xdr:rowOff>171450</xdr:rowOff>
    </xdr:to>
    <xdr:pic>
      <xdr:nvPicPr>
        <xdr:cNvPr id="19" name="3 Imagen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0182225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90</xdr:row>
      <xdr:rowOff>47625</xdr:rowOff>
    </xdr:from>
    <xdr:to>
      <xdr:col>0</xdr:col>
      <xdr:colOff>1590675</xdr:colOff>
      <xdr:row>95</xdr:row>
      <xdr:rowOff>76299</xdr:rowOff>
    </xdr:to>
    <xdr:pic>
      <xdr:nvPicPr>
        <xdr:cNvPr id="10" name="Imagen 9" descr="Despacho del Ministro - Ministerio de Industria, Comercio y Mypimes - MICM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202650"/>
          <a:ext cx="1238250" cy="981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5</xdr:col>
      <xdr:colOff>571500</xdr:colOff>
      <xdr:row>89</xdr:row>
      <xdr:rowOff>9525</xdr:rowOff>
    </xdr:from>
    <xdr:ext cx="1630596" cy="1028700"/>
    <xdr:pic>
      <xdr:nvPicPr>
        <xdr:cNvPr id="15" name="3 Imagen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20955000"/>
          <a:ext cx="1630596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showGridLines="0" zoomScaleNormal="100" workbookViewId="0">
      <selection activeCell="C16" sqref="C16"/>
    </sheetView>
  </sheetViews>
  <sheetFormatPr defaultColWidth="9.140625" defaultRowHeight="15" x14ac:dyDescent="0.25"/>
  <cols>
    <col min="1" max="1" width="94.7109375" customWidth="1"/>
    <col min="2" max="2" width="16" bestFit="1" customWidth="1"/>
    <col min="3" max="3" width="15" customWidth="1"/>
    <col min="4" max="4" width="11.5703125" bestFit="1" customWidth="1"/>
  </cols>
  <sheetData>
    <row r="1" spans="1:5" ht="18.75" x14ac:dyDescent="0.3">
      <c r="A1" s="51" t="s">
        <v>84</v>
      </c>
      <c r="B1" s="51"/>
      <c r="C1" s="51"/>
      <c r="E1" s="9" t="s">
        <v>39</v>
      </c>
    </row>
    <row r="2" spans="1:5" ht="18.75" x14ac:dyDescent="0.25">
      <c r="A2" s="51" t="s">
        <v>83</v>
      </c>
      <c r="B2" s="51"/>
      <c r="C2" s="51"/>
      <c r="E2" s="15" t="s">
        <v>87</v>
      </c>
    </row>
    <row r="3" spans="1:5" ht="18.75" x14ac:dyDescent="0.25">
      <c r="A3" s="51" t="s">
        <v>93</v>
      </c>
      <c r="B3" s="51"/>
      <c r="C3" s="51"/>
      <c r="E3" s="15" t="s">
        <v>88</v>
      </c>
    </row>
    <row r="4" spans="1:5" ht="18.75" x14ac:dyDescent="0.3">
      <c r="A4" s="53" t="s">
        <v>94</v>
      </c>
      <c r="B4" s="53"/>
      <c r="C4" s="53"/>
      <c r="E4" s="9" t="s">
        <v>82</v>
      </c>
    </row>
    <row r="5" spans="1:5" x14ac:dyDescent="0.25">
      <c r="A5" s="52" t="s">
        <v>36</v>
      </c>
      <c r="B5" s="52"/>
      <c r="C5" s="52"/>
      <c r="E5" s="15" t="s">
        <v>85</v>
      </c>
    </row>
    <row r="6" spans="1:5" x14ac:dyDescent="0.25">
      <c r="E6" s="15" t="s">
        <v>86</v>
      </c>
    </row>
    <row r="7" spans="1:5" ht="31.5" x14ac:dyDescent="0.25">
      <c r="A7" s="13" t="s">
        <v>0</v>
      </c>
      <c r="B7" s="14" t="s">
        <v>37</v>
      </c>
      <c r="C7" s="14" t="s">
        <v>38</v>
      </c>
    </row>
    <row r="8" spans="1:5" x14ac:dyDescent="0.25">
      <c r="A8" s="1" t="s">
        <v>1</v>
      </c>
      <c r="B8" s="16"/>
      <c r="C8" s="16"/>
    </row>
    <row r="9" spans="1:5" x14ac:dyDescent="0.25">
      <c r="A9" s="3" t="s">
        <v>2</v>
      </c>
      <c r="B9" s="17"/>
      <c r="C9" s="19"/>
    </row>
    <row r="10" spans="1:5" x14ac:dyDescent="0.25">
      <c r="A10" s="8" t="s">
        <v>3</v>
      </c>
      <c r="B10" s="6"/>
      <c r="C10" s="6"/>
    </row>
    <row r="11" spans="1:5" x14ac:dyDescent="0.25">
      <c r="A11" s="8" t="s">
        <v>4</v>
      </c>
      <c r="B11" s="6"/>
    </row>
    <row r="12" spans="1:5" x14ac:dyDescent="0.25">
      <c r="A12" s="8" t="s">
        <v>40</v>
      </c>
      <c r="B12" s="6"/>
    </row>
    <row r="13" spans="1:5" x14ac:dyDescent="0.25">
      <c r="A13" s="8" t="s">
        <v>5</v>
      </c>
      <c r="B13" s="6"/>
    </row>
    <row r="14" spans="1:5" x14ac:dyDescent="0.25">
      <c r="A14" s="8" t="s">
        <v>6</v>
      </c>
      <c r="B14" s="6"/>
    </row>
    <row r="15" spans="1:5" x14ac:dyDescent="0.25">
      <c r="A15" s="3" t="s">
        <v>7</v>
      </c>
      <c r="B15" s="4"/>
    </row>
    <row r="16" spans="1:5" x14ac:dyDescent="0.25">
      <c r="A16" s="8" t="s">
        <v>8</v>
      </c>
      <c r="B16" s="6"/>
    </row>
    <row r="17" spans="1:2" x14ac:dyDescent="0.25">
      <c r="A17" s="8" t="s">
        <v>9</v>
      </c>
      <c r="B17" s="6"/>
    </row>
    <row r="18" spans="1:2" x14ac:dyDescent="0.25">
      <c r="A18" s="8" t="s">
        <v>10</v>
      </c>
      <c r="B18" s="6"/>
    </row>
    <row r="19" spans="1:2" ht="18" customHeight="1" x14ac:dyDescent="0.25">
      <c r="A19" s="8" t="s">
        <v>11</v>
      </c>
      <c r="B19" s="6"/>
    </row>
    <row r="20" spans="1:2" x14ac:dyDescent="0.25">
      <c r="A20" s="8" t="s">
        <v>12</v>
      </c>
      <c r="B20" s="6"/>
    </row>
    <row r="21" spans="1:2" x14ac:dyDescent="0.25">
      <c r="A21" s="8" t="s">
        <v>13</v>
      </c>
      <c r="B21" s="6"/>
    </row>
    <row r="22" spans="1:2" x14ac:dyDescent="0.25">
      <c r="A22" s="8" t="s">
        <v>14</v>
      </c>
      <c r="B22" s="6"/>
    </row>
    <row r="23" spans="1:2" x14ac:dyDescent="0.25">
      <c r="A23" s="8" t="s">
        <v>15</v>
      </c>
      <c r="B23" s="6"/>
    </row>
    <row r="24" spans="1:2" x14ac:dyDescent="0.25">
      <c r="A24" s="8" t="s">
        <v>41</v>
      </c>
      <c r="B24" s="6"/>
    </row>
    <row r="25" spans="1:2" x14ac:dyDescent="0.25">
      <c r="A25" s="3" t="s">
        <v>16</v>
      </c>
      <c r="B25" s="4"/>
    </row>
    <row r="26" spans="1:2" x14ac:dyDescent="0.25">
      <c r="A26" s="8" t="s">
        <v>17</v>
      </c>
      <c r="B26" s="6"/>
    </row>
    <row r="27" spans="1:2" x14ac:dyDescent="0.25">
      <c r="A27" s="8" t="s">
        <v>18</v>
      </c>
      <c r="B27" s="6"/>
    </row>
    <row r="28" spans="1:2" x14ac:dyDescent="0.25">
      <c r="A28" s="8" t="s">
        <v>19</v>
      </c>
      <c r="B28" s="6"/>
    </row>
    <row r="29" spans="1:2" x14ac:dyDescent="0.25">
      <c r="A29" s="8" t="s">
        <v>20</v>
      </c>
      <c r="B29" s="6"/>
    </row>
    <row r="30" spans="1:2" x14ac:dyDescent="0.25">
      <c r="A30" s="8" t="s">
        <v>21</v>
      </c>
      <c r="B30" s="6"/>
    </row>
    <row r="31" spans="1:2" x14ac:dyDescent="0.25">
      <c r="A31" s="8" t="s">
        <v>22</v>
      </c>
      <c r="B31" s="6"/>
    </row>
    <row r="32" spans="1:2" x14ac:dyDescent="0.25">
      <c r="A32" s="8" t="s">
        <v>23</v>
      </c>
      <c r="B32" s="6"/>
    </row>
    <row r="33" spans="1:2" x14ac:dyDescent="0.25">
      <c r="A33" s="8" t="s">
        <v>42</v>
      </c>
      <c r="B33" s="6"/>
    </row>
    <row r="34" spans="1:2" x14ac:dyDescent="0.25">
      <c r="A34" s="8" t="s">
        <v>24</v>
      </c>
      <c r="B34" s="6"/>
    </row>
    <row r="35" spans="1:2" x14ac:dyDescent="0.25">
      <c r="A35" s="3" t="s">
        <v>25</v>
      </c>
      <c r="B35" s="4"/>
    </row>
    <row r="36" spans="1:2" x14ac:dyDescent="0.25">
      <c r="A36" s="8" t="s">
        <v>26</v>
      </c>
      <c r="B36" s="6"/>
    </row>
    <row r="37" spans="1:2" x14ac:dyDescent="0.25">
      <c r="A37" s="8" t="s">
        <v>43</v>
      </c>
      <c r="B37" s="6"/>
    </row>
    <row r="38" spans="1:2" x14ac:dyDescent="0.25">
      <c r="A38" s="8" t="s">
        <v>44</v>
      </c>
      <c r="B38" s="6"/>
    </row>
    <row r="39" spans="1:2" x14ac:dyDescent="0.25">
      <c r="A39" s="8" t="s">
        <v>45</v>
      </c>
      <c r="B39" s="6"/>
    </row>
    <row r="40" spans="1:2" x14ac:dyDescent="0.25">
      <c r="A40" s="8" t="s">
        <v>46</v>
      </c>
      <c r="B40" s="6"/>
    </row>
    <row r="41" spans="1:2" x14ac:dyDescent="0.25">
      <c r="A41" s="8" t="s">
        <v>27</v>
      </c>
      <c r="B41" s="6"/>
    </row>
    <row r="42" spans="1:2" x14ac:dyDescent="0.25">
      <c r="A42" s="8" t="s">
        <v>47</v>
      </c>
      <c r="B42" s="6"/>
    </row>
    <row r="43" spans="1:2" x14ac:dyDescent="0.25">
      <c r="A43" s="3" t="s">
        <v>48</v>
      </c>
      <c r="B43" s="4"/>
    </row>
    <row r="44" spans="1:2" x14ac:dyDescent="0.25">
      <c r="A44" s="8" t="s">
        <v>49</v>
      </c>
      <c r="B44" s="6"/>
    </row>
    <row r="45" spans="1:2" x14ac:dyDescent="0.25">
      <c r="A45" s="8" t="s">
        <v>50</v>
      </c>
      <c r="B45" s="6"/>
    </row>
    <row r="46" spans="1:2" x14ac:dyDescent="0.25">
      <c r="A46" s="8" t="s">
        <v>51</v>
      </c>
      <c r="B46" s="6"/>
    </row>
    <row r="47" spans="1:2" x14ac:dyDescent="0.25">
      <c r="A47" s="8" t="s">
        <v>52</v>
      </c>
      <c r="B47" s="6"/>
    </row>
    <row r="48" spans="1:2" x14ac:dyDescent="0.25">
      <c r="A48" s="8" t="s">
        <v>53</v>
      </c>
      <c r="B48" s="6"/>
    </row>
    <row r="49" spans="1:2" x14ac:dyDescent="0.25">
      <c r="A49" s="8" t="s">
        <v>54</v>
      </c>
      <c r="B49" s="6"/>
    </row>
    <row r="50" spans="1:2" x14ac:dyDescent="0.25">
      <c r="A50" s="8" t="s">
        <v>55</v>
      </c>
      <c r="B50" s="6"/>
    </row>
    <row r="51" spans="1:2" x14ac:dyDescent="0.25">
      <c r="A51" s="3" t="s">
        <v>28</v>
      </c>
      <c r="B51" s="4"/>
    </row>
    <row r="52" spans="1:2" x14ac:dyDescent="0.25">
      <c r="A52" s="8" t="s">
        <v>29</v>
      </c>
      <c r="B52" s="6"/>
    </row>
    <row r="53" spans="1:2" x14ac:dyDescent="0.25">
      <c r="A53" s="8" t="s">
        <v>30</v>
      </c>
      <c r="B53" s="6"/>
    </row>
    <row r="54" spans="1:2" x14ac:dyDescent="0.25">
      <c r="A54" s="8" t="s">
        <v>31</v>
      </c>
      <c r="B54" s="6"/>
    </row>
    <row r="55" spans="1:2" x14ac:dyDescent="0.25">
      <c r="A55" s="8" t="s">
        <v>32</v>
      </c>
      <c r="B55" s="6"/>
    </row>
    <row r="56" spans="1:2" x14ac:dyDescent="0.25">
      <c r="A56" s="8" t="s">
        <v>33</v>
      </c>
      <c r="B56" s="6"/>
    </row>
    <row r="57" spans="1:2" x14ac:dyDescent="0.25">
      <c r="A57" s="8" t="s">
        <v>56</v>
      </c>
      <c r="B57" s="6"/>
    </row>
    <row r="58" spans="1:2" x14ac:dyDescent="0.25">
      <c r="A58" s="8" t="s">
        <v>57</v>
      </c>
      <c r="B58" s="6"/>
    </row>
    <row r="59" spans="1:2" x14ac:dyDescent="0.25">
      <c r="A59" s="8" t="s">
        <v>34</v>
      </c>
      <c r="B59" s="6"/>
    </row>
    <row r="60" spans="1:2" x14ac:dyDescent="0.25">
      <c r="A60" s="8" t="s">
        <v>58</v>
      </c>
      <c r="B60" s="6"/>
    </row>
    <row r="61" spans="1:2" x14ac:dyDescent="0.25">
      <c r="A61" s="3" t="s">
        <v>59</v>
      </c>
      <c r="B61" s="4"/>
    </row>
    <row r="62" spans="1:2" x14ac:dyDescent="0.25">
      <c r="A62" s="8" t="s">
        <v>60</v>
      </c>
      <c r="B62" s="6"/>
    </row>
    <row r="63" spans="1:2" x14ac:dyDescent="0.25">
      <c r="A63" s="8" t="s">
        <v>61</v>
      </c>
      <c r="B63" s="6"/>
    </row>
    <row r="64" spans="1:2" x14ac:dyDescent="0.25">
      <c r="A64" s="8" t="s">
        <v>62</v>
      </c>
      <c r="B64" s="6"/>
    </row>
    <row r="65" spans="1:3" x14ac:dyDescent="0.25">
      <c r="A65" s="8" t="s">
        <v>63</v>
      </c>
      <c r="B65" s="6"/>
    </row>
    <row r="66" spans="1:3" x14ac:dyDescent="0.25">
      <c r="A66" s="3" t="s">
        <v>64</v>
      </c>
      <c r="B66" s="4"/>
    </row>
    <row r="67" spans="1:3" x14ac:dyDescent="0.25">
      <c r="A67" s="8" t="s">
        <v>65</v>
      </c>
      <c r="B67" s="6"/>
    </row>
    <row r="68" spans="1:3" x14ac:dyDescent="0.25">
      <c r="A68" s="8" t="s">
        <v>66</v>
      </c>
      <c r="B68" s="6"/>
    </row>
    <row r="69" spans="1:3" x14ac:dyDescent="0.25">
      <c r="A69" s="3" t="s">
        <v>67</v>
      </c>
      <c r="B69" s="4"/>
    </row>
    <row r="70" spans="1:3" x14ac:dyDescent="0.25">
      <c r="A70" s="8" t="s">
        <v>68</v>
      </c>
      <c r="B70" s="6"/>
    </row>
    <row r="71" spans="1:3" x14ac:dyDescent="0.25">
      <c r="A71" s="8" t="s">
        <v>69</v>
      </c>
      <c r="B71" s="6"/>
    </row>
    <row r="72" spans="1:3" x14ac:dyDescent="0.25">
      <c r="A72" s="8" t="s">
        <v>70</v>
      </c>
      <c r="B72" s="6"/>
    </row>
    <row r="73" spans="1:3" x14ac:dyDescent="0.25">
      <c r="A73" s="10" t="s">
        <v>35</v>
      </c>
      <c r="B73" s="7"/>
      <c r="C73" s="7"/>
    </row>
    <row r="74" spans="1:3" x14ac:dyDescent="0.25">
      <c r="A74" s="5"/>
      <c r="B74" s="6"/>
    </row>
    <row r="75" spans="1:3" x14ac:dyDescent="0.25">
      <c r="A75" s="1" t="s">
        <v>71</v>
      </c>
      <c r="B75" s="2"/>
    </row>
    <row r="76" spans="1:3" x14ac:dyDescent="0.25">
      <c r="A76" s="3" t="s">
        <v>72</v>
      </c>
      <c r="B76" s="4"/>
    </row>
    <row r="77" spans="1:3" x14ac:dyDescent="0.25">
      <c r="A77" s="8" t="s">
        <v>73</v>
      </c>
      <c r="B77" s="6"/>
    </row>
    <row r="78" spans="1:3" x14ac:dyDescent="0.25">
      <c r="A78" s="8" t="s">
        <v>74</v>
      </c>
      <c r="B78" s="6"/>
    </row>
    <row r="79" spans="1:3" x14ac:dyDescent="0.25">
      <c r="A79" s="3" t="s">
        <v>75</v>
      </c>
      <c r="B79" s="4"/>
    </row>
    <row r="80" spans="1:3" x14ac:dyDescent="0.25">
      <c r="A80" s="8" t="s">
        <v>76</v>
      </c>
      <c r="B80" s="6"/>
    </row>
    <row r="81" spans="1:3" x14ac:dyDescent="0.25">
      <c r="A81" s="8" t="s">
        <v>77</v>
      </c>
      <c r="B81" s="6"/>
    </row>
    <row r="82" spans="1:3" x14ac:dyDescent="0.25">
      <c r="A82" s="3" t="s">
        <v>78</v>
      </c>
      <c r="B82" s="4"/>
    </row>
    <row r="83" spans="1:3" x14ac:dyDescent="0.25">
      <c r="A83" s="8" t="s">
        <v>79</v>
      </c>
      <c r="B83" s="6"/>
    </row>
    <row r="84" spans="1:3" x14ac:dyDescent="0.25">
      <c r="A84" s="10" t="s">
        <v>80</v>
      </c>
      <c r="B84" s="7"/>
      <c r="C84" s="7"/>
    </row>
    <row r="86" spans="1:3" ht="15.75" x14ac:dyDescent="0.25">
      <c r="A86" s="11" t="s">
        <v>81</v>
      </c>
      <c r="B86" s="12"/>
      <c r="C86" s="12"/>
    </row>
    <row r="87" spans="1:3" x14ac:dyDescent="0.25">
      <c r="A87" t="s">
        <v>91</v>
      </c>
    </row>
  </sheetData>
  <mergeCells count="5">
    <mergeCell ref="A1:C1"/>
    <mergeCell ref="A2:C2"/>
    <mergeCell ref="A3:C3"/>
    <mergeCell ref="A5:C5"/>
    <mergeCell ref="A4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W119"/>
  <sheetViews>
    <sheetView showGridLines="0" tabSelected="1" zoomScaleNormal="100" zoomScaleSheetLayoutView="80" workbookViewId="0">
      <selection activeCell="E127" sqref="E127"/>
    </sheetView>
  </sheetViews>
  <sheetFormatPr defaultColWidth="9.140625" defaultRowHeight="15" x14ac:dyDescent="0.25"/>
  <cols>
    <col min="1" max="1" width="59.7109375" customWidth="1"/>
    <col min="2" max="2" width="19.28515625" style="36" customWidth="1"/>
    <col min="3" max="3" width="16.7109375" style="36" customWidth="1"/>
    <col min="4" max="4" width="17" style="36" customWidth="1"/>
    <col min="5" max="5" width="17.85546875" style="36" customWidth="1"/>
    <col min="6" max="8" width="17.7109375" style="36" customWidth="1"/>
    <col min="9" max="9" width="17.42578125" style="25" customWidth="1"/>
    <col min="10" max="10" width="0.5703125" style="25" customWidth="1"/>
    <col min="11" max="11" width="14.85546875" bestFit="1" customWidth="1"/>
    <col min="12" max="12" width="96.7109375" bestFit="1" customWidth="1"/>
    <col min="14" max="21" width="6" bestFit="1" customWidth="1"/>
    <col min="22" max="23" width="7" bestFit="1" customWidth="1"/>
  </cols>
  <sheetData>
    <row r="3" spans="1:23" x14ac:dyDescent="0.25">
      <c r="A3" s="54" t="s">
        <v>95</v>
      </c>
      <c r="B3" s="54"/>
      <c r="C3" s="54"/>
      <c r="D3" s="54"/>
      <c r="E3" s="54"/>
      <c r="F3" s="54"/>
      <c r="G3" s="54"/>
      <c r="H3" s="54"/>
      <c r="I3" s="54"/>
      <c r="J3" s="43"/>
      <c r="L3" s="22"/>
    </row>
    <row r="4" spans="1:23" x14ac:dyDescent="0.25">
      <c r="A4" s="54" t="s">
        <v>96</v>
      </c>
      <c r="B4" s="54"/>
      <c r="C4" s="54"/>
      <c r="D4" s="54"/>
      <c r="E4" s="54"/>
      <c r="F4" s="54"/>
      <c r="G4" s="54"/>
      <c r="H4" s="54"/>
      <c r="I4" s="54"/>
      <c r="J4" s="43"/>
      <c r="L4" s="15"/>
    </row>
    <row r="5" spans="1:23" x14ac:dyDescent="0.25">
      <c r="A5" s="54" t="s">
        <v>100</v>
      </c>
      <c r="B5" s="54"/>
      <c r="C5" s="54"/>
      <c r="D5" s="54"/>
      <c r="E5" s="54"/>
      <c r="F5" s="54"/>
      <c r="G5" s="54"/>
      <c r="H5" s="54"/>
      <c r="I5" s="54"/>
      <c r="J5" s="43"/>
      <c r="L5" s="15"/>
    </row>
    <row r="6" spans="1:23" x14ac:dyDescent="0.25">
      <c r="A6" s="54" t="s">
        <v>92</v>
      </c>
      <c r="B6" s="54"/>
      <c r="C6" s="54"/>
      <c r="D6" s="54"/>
      <c r="E6" s="54"/>
      <c r="F6" s="54"/>
      <c r="G6" s="54"/>
      <c r="H6" s="54"/>
      <c r="I6" s="54"/>
      <c r="J6" s="43"/>
      <c r="L6" s="15"/>
    </row>
    <row r="7" spans="1:23" x14ac:dyDescent="0.25">
      <c r="A7" s="52" t="s">
        <v>97</v>
      </c>
      <c r="B7" s="52"/>
      <c r="C7" s="52"/>
      <c r="D7" s="52"/>
      <c r="E7" s="52"/>
      <c r="F7" s="52"/>
      <c r="G7" s="52"/>
      <c r="H7" s="52"/>
      <c r="I7" s="52"/>
      <c r="J7" s="30"/>
      <c r="L7" s="15"/>
    </row>
    <row r="8" spans="1:23" ht="30" x14ac:dyDescent="0.25">
      <c r="A8" s="27" t="s">
        <v>0</v>
      </c>
      <c r="B8" s="42" t="s">
        <v>102</v>
      </c>
      <c r="C8" s="42" t="s">
        <v>103</v>
      </c>
      <c r="D8" s="42" t="s">
        <v>111</v>
      </c>
      <c r="E8" s="42" t="s">
        <v>112</v>
      </c>
      <c r="F8" s="42" t="s">
        <v>113</v>
      </c>
      <c r="G8" s="42" t="s">
        <v>114</v>
      </c>
      <c r="H8" s="42" t="s">
        <v>115</v>
      </c>
      <c r="I8" s="28" t="s">
        <v>101</v>
      </c>
      <c r="J8" s="28" t="s">
        <v>99</v>
      </c>
      <c r="V8" s="29"/>
      <c r="W8" s="29"/>
    </row>
    <row r="9" spans="1:23" x14ac:dyDescent="0.25">
      <c r="A9" s="1" t="s">
        <v>1</v>
      </c>
      <c r="B9" s="33">
        <f>B10+B11+B12+B15+B17+B19+B21</f>
        <v>19537185.119999997</v>
      </c>
      <c r="C9" s="33">
        <f>C10+C11+C12+C15+C16+C36</f>
        <v>19023161.919999998</v>
      </c>
      <c r="D9" s="33">
        <f>D10+D11+D12+D15+D16+D26+D59</f>
        <v>24332314.899999999</v>
      </c>
      <c r="E9" s="33">
        <f>E10+E11+E12+E15+E16+E26+E59</f>
        <v>21620466.010000002</v>
      </c>
      <c r="F9" s="33">
        <f>F10+F11+F12+F15+F16+F26+F59+F36</f>
        <v>27813788.789999999</v>
      </c>
      <c r="G9" s="33">
        <f>G10+G11+G12+G15+G16+G26+G36+G59</f>
        <v>32669829.469999999</v>
      </c>
      <c r="H9" s="33">
        <f>H10+H11+H12+H15+H16+H26+H36+H59</f>
        <v>24988405.850000001</v>
      </c>
      <c r="I9" s="24">
        <f>B9+C9+D9+E9+F9+G9+H9</f>
        <v>169985152.05999997</v>
      </c>
      <c r="J9" s="24">
        <v>18.260000000000002</v>
      </c>
      <c r="L9" s="29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3" x14ac:dyDescent="0.25">
      <c r="A10" s="3" t="s">
        <v>2</v>
      </c>
      <c r="B10" s="34">
        <v>15208239.17</v>
      </c>
      <c r="C10" s="34">
        <v>15393098.6</v>
      </c>
      <c r="D10" s="34">
        <v>15449859.93</v>
      </c>
      <c r="E10" s="34">
        <v>15185905.83</v>
      </c>
      <c r="F10" s="34">
        <v>15137094.23</v>
      </c>
      <c r="G10" s="34">
        <v>15403345.92</v>
      </c>
      <c r="H10" s="34">
        <v>16479773.060000001</v>
      </c>
      <c r="I10" s="24">
        <f t="shared" ref="I10:I12" si="0">B10+C10+D10+E10+F10+G10+H10</f>
        <v>108257316.74000001</v>
      </c>
      <c r="J10" s="25">
        <v>20.079999999999998</v>
      </c>
      <c r="K10" s="29"/>
      <c r="L10" s="29"/>
      <c r="N10" s="20"/>
    </row>
    <row r="11" spans="1:23" x14ac:dyDescent="0.25">
      <c r="A11" s="8" t="s">
        <v>3</v>
      </c>
      <c r="B11" s="34">
        <v>669000</v>
      </c>
      <c r="C11" s="34">
        <v>669000</v>
      </c>
      <c r="D11" s="34">
        <v>629000</v>
      </c>
      <c r="E11" s="34">
        <v>664000</v>
      </c>
      <c r="F11" s="34">
        <v>3752483.33</v>
      </c>
      <c r="G11" s="34">
        <v>10379671.16</v>
      </c>
      <c r="H11" s="34">
        <v>1123788.8799999999</v>
      </c>
      <c r="I11" s="24">
        <f t="shared" si="0"/>
        <v>17886943.370000001</v>
      </c>
      <c r="J11" s="24">
        <v>22.08</v>
      </c>
      <c r="K11" s="29"/>
    </row>
    <row r="12" spans="1:23" x14ac:dyDescent="0.25">
      <c r="A12" s="8" t="s">
        <v>4</v>
      </c>
      <c r="B12" s="34">
        <v>90000</v>
      </c>
      <c r="C12" s="34">
        <v>60000</v>
      </c>
      <c r="D12" s="34">
        <v>180000</v>
      </c>
      <c r="E12" s="34">
        <v>120000</v>
      </c>
      <c r="F12" s="34">
        <v>90000</v>
      </c>
      <c r="G12" s="34">
        <v>120000</v>
      </c>
      <c r="H12" s="34">
        <v>120000</v>
      </c>
      <c r="I12" s="24">
        <f t="shared" si="0"/>
        <v>780000</v>
      </c>
      <c r="J12" s="24">
        <v>6.12</v>
      </c>
      <c r="K12" s="29"/>
    </row>
    <row r="13" spans="1:23" x14ac:dyDescent="0.25">
      <c r="A13" s="8" t="s">
        <v>40</v>
      </c>
      <c r="B13" s="38">
        <v>0</v>
      </c>
      <c r="C13" s="48" t="s">
        <v>104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50">
        <f t="shared" ref="I13:I28" si="1">B13</f>
        <v>0</v>
      </c>
      <c r="J13" s="24">
        <v>0</v>
      </c>
    </row>
    <row r="14" spans="1:23" x14ac:dyDescent="0.25">
      <c r="A14" s="8" t="s">
        <v>5</v>
      </c>
      <c r="B14" s="38">
        <v>0</v>
      </c>
      <c r="C14" s="48" t="s">
        <v>104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50">
        <f t="shared" si="1"/>
        <v>0</v>
      </c>
      <c r="J14" s="24">
        <v>0</v>
      </c>
    </row>
    <row r="15" spans="1:23" x14ac:dyDescent="0.25">
      <c r="A15" s="8" t="s">
        <v>6</v>
      </c>
      <c r="B15" s="34">
        <v>2284754.94</v>
      </c>
      <c r="C15" s="34">
        <v>2274742.0299999998</v>
      </c>
      <c r="D15" s="34">
        <v>2238248.79</v>
      </c>
      <c r="E15" s="34">
        <v>2294295.77</v>
      </c>
      <c r="F15" s="34">
        <v>2293975.7200000002</v>
      </c>
      <c r="G15" s="34">
        <v>2291458.41</v>
      </c>
      <c r="H15" s="34">
        <v>2427967.5299999998</v>
      </c>
      <c r="I15" s="24">
        <f>B15+C15+D15+E15+F15+G15+H15</f>
        <v>16105443.189999999</v>
      </c>
      <c r="J15" s="24">
        <v>23.36</v>
      </c>
    </row>
    <row r="16" spans="1:23" s="22" customFormat="1" x14ac:dyDescent="0.25">
      <c r="A16" s="3" t="s">
        <v>7</v>
      </c>
      <c r="B16" s="33">
        <f>B17+B19+B21</f>
        <v>1285191.01</v>
      </c>
      <c r="C16" s="33">
        <f>C17+C21+C27</f>
        <v>526321.29</v>
      </c>
      <c r="D16" s="33">
        <f>D17+D18+D19+D21+D22+D23+D24+D25</f>
        <v>4861463.51</v>
      </c>
      <c r="E16" s="33">
        <f>E17+E18+E20+E21+E22+E23+E24+E25</f>
        <v>2882368.9</v>
      </c>
      <c r="F16" s="33">
        <f>F17+F18+F19+F20+F21+F22+F23+F24</f>
        <v>3631370.05</v>
      </c>
      <c r="G16" s="33">
        <f>G17+G18+G19+G20+G21+G23+G24+G25</f>
        <v>3789165.8400000003</v>
      </c>
      <c r="H16" s="33">
        <f>H17+H18+H19+H21+H22+H23+H24+H25</f>
        <v>4243445.29</v>
      </c>
      <c r="I16" s="24">
        <f>B16+C16+D16+E16+F16+G16+H16</f>
        <v>21219325.889999997</v>
      </c>
      <c r="J16" s="24">
        <v>15.83</v>
      </c>
    </row>
    <row r="17" spans="1:10" x14ac:dyDescent="0.25">
      <c r="A17" s="8" t="s">
        <v>8</v>
      </c>
      <c r="B17" s="34">
        <v>516263.11</v>
      </c>
      <c r="C17" s="34">
        <v>273743.99</v>
      </c>
      <c r="D17" s="34">
        <v>1717720.98</v>
      </c>
      <c r="E17" s="34">
        <v>849568.61</v>
      </c>
      <c r="F17" s="34">
        <v>783793.3</v>
      </c>
      <c r="G17" s="34">
        <v>784579.1</v>
      </c>
      <c r="H17" s="34">
        <v>835663.18</v>
      </c>
      <c r="I17" s="50">
        <f>B17+C17+D17+E17+F17+G17+H17</f>
        <v>5761332.2699999996</v>
      </c>
      <c r="J17" s="24">
        <v>19.73</v>
      </c>
    </row>
    <row r="18" spans="1:10" x14ac:dyDescent="0.25">
      <c r="A18" s="8" t="s">
        <v>9</v>
      </c>
      <c r="B18" s="38">
        <v>0</v>
      </c>
      <c r="C18" s="48" t="s">
        <v>104</v>
      </c>
      <c r="D18" s="48">
        <v>561090</v>
      </c>
      <c r="E18" s="48">
        <v>243499.84</v>
      </c>
      <c r="F18" s="48">
        <v>771956</v>
      </c>
      <c r="G18" s="48">
        <v>48099.89</v>
      </c>
      <c r="H18" s="48">
        <v>525100</v>
      </c>
      <c r="I18" s="50">
        <f>D18+E18+F18+G18+H18</f>
        <v>2149745.7299999995</v>
      </c>
      <c r="J18" s="24">
        <v>7.33</v>
      </c>
    </row>
    <row r="19" spans="1:10" x14ac:dyDescent="0.25">
      <c r="A19" s="8" t="s">
        <v>10</v>
      </c>
      <c r="B19" s="34">
        <v>296735</v>
      </c>
      <c r="C19" s="48" t="s">
        <v>104</v>
      </c>
      <c r="D19" s="48">
        <v>338765</v>
      </c>
      <c r="E19" s="48">
        <v>0</v>
      </c>
      <c r="F19" s="48">
        <v>619245</v>
      </c>
      <c r="G19" s="48">
        <v>447576.9</v>
      </c>
      <c r="H19" s="48">
        <v>740380</v>
      </c>
      <c r="I19" s="50">
        <f>B19+D19+F19+G19+H19</f>
        <v>2442701.9</v>
      </c>
      <c r="J19" s="24">
        <v>32.880000000000003</v>
      </c>
    </row>
    <row r="20" spans="1:10" x14ac:dyDescent="0.25">
      <c r="A20" s="8" t="s">
        <v>11</v>
      </c>
      <c r="B20" s="38">
        <v>0</v>
      </c>
      <c r="C20" s="48" t="s">
        <v>104</v>
      </c>
      <c r="D20" s="48">
        <v>0</v>
      </c>
      <c r="E20" s="48">
        <v>7190</v>
      </c>
      <c r="F20" s="48">
        <v>31000</v>
      </c>
      <c r="G20" s="48">
        <v>378774</v>
      </c>
      <c r="H20" s="48">
        <v>0</v>
      </c>
      <c r="I20" s="50">
        <f>E20+F20+G20</f>
        <v>416964</v>
      </c>
      <c r="J20" s="24">
        <v>0</v>
      </c>
    </row>
    <row r="21" spans="1:10" x14ac:dyDescent="0.25">
      <c r="A21" s="8" t="s">
        <v>12</v>
      </c>
      <c r="B21" s="34">
        <v>472192.9</v>
      </c>
      <c r="C21" s="34">
        <v>239745.3</v>
      </c>
      <c r="D21" s="34">
        <v>437855</v>
      </c>
      <c r="E21" s="34">
        <v>452947.88</v>
      </c>
      <c r="F21" s="34">
        <v>542043.78</v>
      </c>
      <c r="G21" s="34">
        <v>600824.62</v>
      </c>
      <c r="H21" s="34">
        <v>1081360.8799999999</v>
      </c>
      <c r="I21" s="50">
        <f>B21+C21+D21+E21+F21+G21+H21</f>
        <v>3826970.3600000003</v>
      </c>
      <c r="J21" s="24">
        <v>20.58</v>
      </c>
    </row>
    <row r="22" spans="1:10" x14ac:dyDescent="0.25">
      <c r="A22" s="8" t="s">
        <v>13</v>
      </c>
      <c r="B22" s="38">
        <v>0</v>
      </c>
      <c r="C22" s="48" t="s">
        <v>104</v>
      </c>
      <c r="D22" s="48">
        <v>592364.13</v>
      </c>
      <c r="E22" s="48">
        <v>348016.51</v>
      </c>
      <c r="F22" s="48">
        <v>613900.42000000004</v>
      </c>
      <c r="G22" s="48">
        <v>0</v>
      </c>
      <c r="H22" s="48">
        <v>341579.4</v>
      </c>
      <c r="I22" s="50">
        <f>D22+E22+F22+H22</f>
        <v>1895860.46</v>
      </c>
      <c r="J22" s="24">
        <v>10.14</v>
      </c>
    </row>
    <row r="23" spans="1:10" ht="30" x14ac:dyDescent="0.25">
      <c r="A23" s="8" t="s">
        <v>14</v>
      </c>
      <c r="B23" s="38">
        <v>0</v>
      </c>
      <c r="C23" s="48" t="s">
        <v>104</v>
      </c>
      <c r="D23" s="48">
        <v>262377.45</v>
      </c>
      <c r="E23" s="48">
        <v>148454</v>
      </c>
      <c r="F23" s="48">
        <v>59791.55</v>
      </c>
      <c r="G23" s="48">
        <v>863529.12</v>
      </c>
      <c r="H23" s="48">
        <v>52018.25</v>
      </c>
      <c r="I23" s="50">
        <f>D23+E23+F23+G23+H23</f>
        <v>1386170.37</v>
      </c>
      <c r="J23" s="24">
        <v>4.33</v>
      </c>
    </row>
    <row r="24" spans="1:10" ht="30" x14ac:dyDescent="0.25">
      <c r="A24" s="8" t="s">
        <v>15</v>
      </c>
      <c r="B24" s="38">
        <v>0</v>
      </c>
      <c r="C24" s="48" t="s">
        <v>104</v>
      </c>
      <c r="D24" s="48">
        <v>85740.03</v>
      </c>
      <c r="E24" s="48">
        <v>514702.66</v>
      </c>
      <c r="F24" s="48">
        <v>209640</v>
      </c>
      <c r="G24" s="48">
        <v>208453.85</v>
      </c>
      <c r="H24" s="48">
        <v>469762.68</v>
      </c>
      <c r="I24" s="50">
        <f>D24+E24+F24+G24+H24</f>
        <v>1488299.22</v>
      </c>
      <c r="J24" s="24">
        <v>5.85</v>
      </c>
    </row>
    <row r="25" spans="1:10" x14ac:dyDescent="0.25">
      <c r="A25" s="8" t="s">
        <v>41</v>
      </c>
      <c r="B25" s="38">
        <v>0</v>
      </c>
      <c r="C25" s="48" t="s">
        <v>104</v>
      </c>
      <c r="D25" s="48">
        <v>865550.92</v>
      </c>
      <c r="E25" s="48">
        <v>317989.40000000002</v>
      </c>
      <c r="F25" s="48">
        <v>0</v>
      </c>
      <c r="G25" s="48">
        <v>457328.36</v>
      </c>
      <c r="H25" s="48">
        <v>197580.9</v>
      </c>
      <c r="I25" s="50">
        <f>D25+E25+G25+H25</f>
        <v>1838449.58</v>
      </c>
      <c r="J25" s="24">
        <v>9.1</v>
      </c>
    </row>
    <row r="26" spans="1:10" s="22" customFormat="1" x14ac:dyDescent="0.25">
      <c r="A26" s="3" t="s">
        <v>16</v>
      </c>
      <c r="B26" s="37">
        <f>SUM(B27:B35)</f>
        <v>0</v>
      </c>
      <c r="C26" s="49" t="s">
        <v>104</v>
      </c>
      <c r="D26" s="49">
        <f>D27+D29+D31+D32+D33+D35</f>
        <v>939394.1</v>
      </c>
      <c r="E26" s="49">
        <f>E27+E29+E31+E32+E33+E35</f>
        <v>473615.51000000007</v>
      </c>
      <c r="F26" s="49">
        <f>F27+F29+F33+F35</f>
        <v>2256920.63</v>
      </c>
      <c r="G26" s="49">
        <f>G27+G29+G31+G32+G33+G35</f>
        <v>284430.12</v>
      </c>
      <c r="H26" s="49">
        <f>H27+H32+H33+H35</f>
        <v>401167.13</v>
      </c>
      <c r="I26" s="24">
        <f>D26+E26+F26+G26+H26</f>
        <v>4355527.49</v>
      </c>
      <c r="J26" s="24">
        <v>13</v>
      </c>
    </row>
    <row r="27" spans="1:10" x14ac:dyDescent="0.25">
      <c r="A27" s="8" t="s">
        <v>17</v>
      </c>
      <c r="B27" s="38">
        <v>0</v>
      </c>
      <c r="C27" s="38">
        <v>12832</v>
      </c>
      <c r="D27" s="38">
        <v>88856</v>
      </c>
      <c r="E27" s="38">
        <v>51147.31</v>
      </c>
      <c r="F27" s="38">
        <v>4814</v>
      </c>
      <c r="G27" s="38">
        <v>29050.080000000002</v>
      </c>
      <c r="H27" s="38">
        <v>147604.92000000001</v>
      </c>
      <c r="I27" s="50">
        <f>D27+E27+F27+G27+H27+C27</f>
        <v>334304.31000000006</v>
      </c>
      <c r="J27" s="24">
        <v>19.75</v>
      </c>
    </row>
    <row r="28" spans="1:10" x14ac:dyDescent="0.25">
      <c r="A28" s="8" t="s">
        <v>18</v>
      </c>
      <c r="B28" s="38">
        <v>0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50">
        <f t="shared" si="1"/>
        <v>0</v>
      </c>
      <c r="J28" s="24">
        <v>0</v>
      </c>
    </row>
    <row r="29" spans="1:10" x14ac:dyDescent="0.25">
      <c r="A29" s="8" t="s">
        <v>19</v>
      </c>
      <c r="B29" s="38">
        <v>0</v>
      </c>
      <c r="C29" s="38">
        <v>0</v>
      </c>
      <c r="D29" s="38">
        <v>127440</v>
      </c>
      <c r="E29" s="38">
        <v>278704.82</v>
      </c>
      <c r="F29" s="38">
        <v>617801.04</v>
      </c>
      <c r="G29" s="38">
        <v>1542</v>
      </c>
      <c r="H29" s="38">
        <v>0</v>
      </c>
      <c r="I29" s="50">
        <f>D29+E29+F29+G29</f>
        <v>1025487.8600000001</v>
      </c>
      <c r="J29" s="24">
        <v>11.25</v>
      </c>
    </row>
    <row r="30" spans="1:10" x14ac:dyDescent="0.25">
      <c r="A30" s="8" t="s">
        <v>20</v>
      </c>
      <c r="B30" s="38">
        <v>0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50">
        <f t="shared" ref="I30:I34" si="2">D30</f>
        <v>0</v>
      </c>
      <c r="J30" s="24">
        <v>0</v>
      </c>
    </row>
    <row r="31" spans="1:10" x14ac:dyDescent="0.25">
      <c r="A31" s="8" t="s">
        <v>21</v>
      </c>
      <c r="B31" s="38">
        <v>0</v>
      </c>
      <c r="C31" s="38">
        <v>0</v>
      </c>
      <c r="D31" s="38">
        <v>70800</v>
      </c>
      <c r="E31" s="38">
        <v>314.95</v>
      </c>
      <c r="F31" s="38">
        <v>0</v>
      </c>
      <c r="G31" s="38">
        <v>4451.21</v>
      </c>
      <c r="H31" s="38">
        <v>0</v>
      </c>
      <c r="I31" s="50">
        <f>D31+E31+G31</f>
        <v>75566.16</v>
      </c>
      <c r="J31" s="24">
        <v>30.21</v>
      </c>
    </row>
    <row r="32" spans="1:10" ht="30" x14ac:dyDescent="0.25">
      <c r="A32" s="8" t="s">
        <v>22</v>
      </c>
      <c r="B32" s="38">
        <v>0</v>
      </c>
      <c r="C32" s="38">
        <v>0</v>
      </c>
      <c r="D32" s="38">
        <v>43453.5</v>
      </c>
      <c r="E32" s="38">
        <v>2295.0100000000002</v>
      </c>
      <c r="F32" s="38">
        <v>0</v>
      </c>
      <c r="G32" s="38">
        <v>1775.05</v>
      </c>
      <c r="H32" s="38">
        <v>4000.02</v>
      </c>
      <c r="I32" s="50">
        <f>D32+E32+G32+H32</f>
        <v>51523.58</v>
      </c>
      <c r="J32" s="24">
        <v>53.34</v>
      </c>
    </row>
    <row r="33" spans="1:22" ht="14.25" customHeight="1" x14ac:dyDescent="0.25">
      <c r="A33" s="8" t="s">
        <v>23</v>
      </c>
      <c r="B33" s="38">
        <v>0</v>
      </c>
      <c r="C33" s="38">
        <v>0</v>
      </c>
      <c r="D33" s="38">
        <v>177453.12</v>
      </c>
      <c r="E33" s="38">
        <v>39776.339999999997</v>
      </c>
      <c r="F33" s="38">
        <v>10277.799999999999</v>
      </c>
      <c r="G33" s="38">
        <v>29742.12</v>
      </c>
      <c r="H33" s="38">
        <v>53720.800000000003</v>
      </c>
      <c r="I33" s="50">
        <f>D33+E33+F33+G33+H33</f>
        <v>310970.18</v>
      </c>
      <c r="J33" s="24">
        <v>3.61</v>
      </c>
      <c r="K33" s="21"/>
    </row>
    <row r="34" spans="1:22" ht="30" x14ac:dyDescent="0.25">
      <c r="A34" s="8" t="s">
        <v>42</v>
      </c>
      <c r="B34" s="38">
        <v>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50">
        <f t="shared" si="2"/>
        <v>0</v>
      </c>
      <c r="J34" s="24">
        <v>0</v>
      </c>
    </row>
    <row r="35" spans="1:22" x14ac:dyDescent="0.25">
      <c r="A35" s="8" t="s">
        <v>24</v>
      </c>
      <c r="B35" s="38">
        <v>0</v>
      </c>
      <c r="C35" s="38"/>
      <c r="D35" s="38">
        <v>431391.48</v>
      </c>
      <c r="E35" s="38">
        <v>101377.08</v>
      </c>
      <c r="F35" s="38">
        <v>1624027.79</v>
      </c>
      <c r="G35" s="38">
        <v>217869.66</v>
      </c>
      <c r="H35" s="38">
        <v>195841.39</v>
      </c>
      <c r="I35" s="50">
        <f>D35+E35+F35+G35+H35</f>
        <v>2570507.4000000004</v>
      </c>
      <c r="J35" s="24">
        <v>5.93</v>
      </c>
    </row>
    <row r="36" spans="1:22" s="22" customFormat="1" x14ac:dyDescent="0.25">
      <c r="A36" s="3" t="s">
        <v>25</v>
      </c>
      <c r="B36" s="38">
        <v>0</v>
      </c>
      <c r="C36" s="37">
        <f>C37</f>
        <v>100000</v>
      </c>
      <c r="D36" s="37"/>
      <c r="E36" s="37"/>
      <c r="F36" s="37">
        <f>F37</f>
        <v>160000</v>
      </c>
      <c r="G36" s="37">
        <f>G37</f>
        <v>135000</v>
      </c>
      <c r="H36" s="37">
        <f>H37</f>
        <v>60000</v>
      </c>
      <c r="I36" s="24">
        <f>100000+F36+G36+H36</f>
        <v>455000</v>
      </c>
      <c r="J36" s="24">
        <v>8.5</v>
      </c>
    </row>
    <row r="37" spans="1:22" x14ac:dyDescent="0.25">
      <c r="A37" s="8" t="s">
        <v>26</v>
      </c>
      <c r="B37" s="38">
        <v>0</v>
      </c>
      <c r="C37" s="38">
        <v>100000</v>
      </c>
      <c r="D37" s="38">
        <v>0</v>
      </c>
      <c r="E37" s="38">
        <v>0</v>
      </c>
      <c r="F37" s="38">
        <v>160000</v>
      </c>
      <c r="G37" s="38">
        <v>135000</v>
      </c>
      <c r="H37" s="38">
        <v>60000</v>
      </c>
      <c r="I37" s="50">
        <f>C37+F37+G37+H37</f>
        <v>455000</v>
      </c>
      <c r="J37" s="24">
        <v>9.6199999999999992</v>
      </c>
    </row>
    <row r="38" spans="1:22" ht="30" x14ac:dyDescent="0.25">
      <c r="A38" s="8" t="s">
        <v>43</v>
      </c>
      <c r="B38" s="38">
        <v>0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50">
        <v>0</v>
      </c>
      <c r="J38" s="24">
        <v>0</v>
      </c>
    </row>
    <row r="39" spans="1:22" ht="30" x14ac:dyDescent="0.25">
      <c r="A39" s="8" t="s">
        <v>44</v>
      </c>
      <c r="B39" s="38">
        <v>0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50">
        <v>0</v>
      </c>
      <c r="J39" s="24">
        <v>0</v>
      </c>
    </row>
    <row r="40" spans="1:22" ht="30" x14ac:dyDescent="0.25">
      <c r="A40" s="8" t="s">
        <v>45</v>
      </c>
      <c r="B40" s="38">
        <v>0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50">
        <v>0</v>
      </c>
      <c r="J40" s="24">
        <v>0</v>
      </c>
    </row>
    <row r="41" spans="1:22" ht="30" x14ac:dyDescent="0.25">
      <c r="A41" s="8" t="s">
        <v>46</v>
      </c>
      <c r="B41" s="38">
        <v>0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50">
        <v>0</v>
      </c>
      <c r="J41" s="24">
        <v>0</v>
      </c>
    </row>
    <row r="42" spans="1:22" x14ac:dyDescent="0.25">
      <c r="A42" s="8" t="s">
        <v>27</v>
      </c>
      <c r="B42" s="38">
        <v>0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50">
        <v>0</v>
      </c>
      <c r="J42" s="24">
        <v>0</v>
      </c>
    </row>
    <row r="43" spans="1:22" ht="30" x14ac:dyDescent="0.25">
      <c r="A43" s="8" t="s">
        <v>47</v>
      </c>
      <c r="B43" s="38">
        <v>0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50">
        <v>0</v>
      </c>
      <c r="J43" s="24">
        <v>0</v>
      </c>
    </row>
    <row r="44" spans="1:22" x14ac:dyDescent="0.25">
      <c r="A44" s="8"/>
      <c r="B44" s="35"/>
      <c r="C44" s="35"/>
      <c r="D44" s="35"/>
      <c r="E44" s="35"/>
      <c r="F44" s="35"/>
      <c r="G44" s="35"/>
      <c r="H44" s="35"/>
      <c r="I44" s="24"/>
      <c r="J44" s="24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</row>
    <row r="45" spans="1:22" x14ac:dyDescent="0.25"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x14ac:dyDescent="0.25">
      <c r="A46" s="54" t="s">
        <v>95</v>
      </c>
      <c r="B46" s="54"/>
      <c r="C46" s="54"/>
      <c r="D46" s="54"/>
      <c r="E46" s="54"/>
      <c r="F46" s="54"/>
      <c r="G46" s="54"/>
      <c r="H46" s="54"/>
      <c r="I46" s="54"/>
      <c r="J46" s="43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</row>
    <row r="47" spans="1:22" x14ac:dyDescent="0.25">
      <c r="A47" s="54" t="s">
        <v>96</v>
      </c>
      <c r="B47" s="54"/>
      <c r="C47" s="54"/>
      <c r="D47" s="54"/>
      <c r="E47" s="54"/>
      <c r="F47" s="54"/>
      <c r="G47" s="54"/>
      <c r="H47" s="54"/>
      <c r="I47" s="54"/>
      <c r="J47" s="43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</row>
    <row r="48" spans="1:22" x14ac:dyDescent="0.25">
      <c r="A48" s="54" t="s">
        <v>100</v>
      </c>
      <c r="B48" s="54"/>
      <c r="C48" s="54"/>
      <c r="D48" s="54"/>
      <c r="E48" s="54"/>
      <c r="F48" s="54"/>
      <c r="G48" s="54"/>
      <c r="H48" s="54"/>
      <c r="I48" s="54"/>
      <c r="J48" s="43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</row>
    <row r="49" spans="1:10" s="22" customFormat="1" x14ac:dyDescent="0.25">
      <c r="A49" s="54" t="s">
        <v>92</v>
      </c>
      <c r="B49" s="54"/>
      <c r="C49" s="54"/>
      <c r="D49" s="54"/>
      <c r="E49" s="54"/>
      <c r="F49" s="54"/>
      <c r="G49" s="54"/>
      <c r="H49" s="54"/>
      <c r="I49" s="54"/>
      <c r="J49" s="43"/>
    </row>
    <row r="50" spans="1:10" x14ac:dyDescent="0.25">
      <c r="A50" s="52" t="s">
        <v>97</v>
      </c>
      <c r="B50" s="52"/>
      <c r="C50" s="52"/>
      <c r="D50" s="52"/>
      <c r="E50" s="52"/>
      <c r="F50" s="52"/>
      <c r="G50" s="52"/>
      <c r="H50" s="52"/>
      <c r="I50" s="52"/>
      <c r="J50" s="30"/>
    </row>
    <row r="51" spans="1:10" x14ac:dyDescent="0.25">
      <c r="A51" s="15" t="s">
        <v>98</v>
      </c>
      <c r="B51" s="37">
        <v>0</v>
      </c>
      <c r="C51" s="37"/>
      <c r="D51" s="37">
        <v>0</v>
      </c>
      <c r="E51" s="37">
        <v>0</v>
      </c>
      <c r="F51" s="37">
        <v>0</v>
      </c>
      <c r="G51" s="37">
        <v>0</v>
      </c>
      <c r="H51" s="37">
        <v>0</v>
      </c>
      <c r="I51" s="50">
        <v>0</v>
      </c>
      <c r="J51" s="24">
        <v>0</v>
      </c>
    </row>
    <row r="52" spans="1:10" x14ac:dyDescent="0.25">
      <c r="A52" s="8" t="s">
        <v>49</v>
      </c>
      <c r="B52" s="38">
        <v>0</v>
      </c>
      <c r="C52" s="38"/>
      <c r="D52" s="37">
        <v>0</v>
      </c>
      <c r="E52" s="37">
        <v>0</v>
      </c>
      <c r="F52" s="37">
        <v>0</v>
      </c>
      <c r="G52" s="37">
        <v>0</v>
      </c>
      <c r="H52" s="37">
        <v>0</v>
      </c>
      <c r="I52" s="50">
        <v>0</v>
      </c>
      <c r="J52" s="24">
        <v>0</v>
      </c>
    </row>
    <row r="53" spans="1:10" ht="30" x14ac:dyDescent="0.25">
      <c r="A53" s="8" t="s">
        <v>50</v>
      </c>
      <c r="B53" s="38">
        <v>0</v>
      </c>
      <c r="C53" s="38"/>
      <c r="D53" s="37">
        <v>0</v>
      </c>
      <c r="E53" s="37">
        <v>0</v>
      </c>
      <c r="F53" s="37">
        <v>0</v>
      </c>
      <c r="G53" s="37">
        <v>0</v>
      </c>
      <c r="H53" s="37">
        <v>0</v>
      </c>
      <c r="I53" s="50">
        <v>0</v>
      </c>
      <c r="J53" s="24">
        <v>0</v>
      </c>
    </row>
    <row r="54" spans="1:10" ht="30" x14ac:dyDescent="0.25">
      <c r="A54" s="8" t="s">
        <v>51</v>
      </c>
      <c r="B54" s="38">
        <v>0</v>
      </c>
      <c r="C54" s="38"/>
      <c r="D54" s="37">
        <v>0</v>
      </c>
      <c r="E54" s="37">
        <v>0</v>
      </c>
      <c r="F54" s="37">
        <v>0</v>
      </c>
      <c r="G54" s="37">
        <v>0</v>
      </c>
      <c r="H54" s="37">
        <v>0</v>
      </c>
      <c r="I54" s="50">
        <v>0</v>
      </c>
      <c r="J54" s="24">
        <v>0</v>
      </c>
    </row>
    <row r="55" spans="1:10" ht="30" x14ac:dyDescent="0.25">
      <c r="A55" s="8" t="s">
        <v>52</v>
      </c>
      <c r="B55" s="38">
        <v>0</v>
      </c>
      <c r="C55" s="38"/>
      <c r="D55" s="37">
        <v>0</v>
      </c>
      <c r="E55" s="37">
        <v>0</v>
      </c>
      <c r="F55" s="37">
        <v>0</v>
      </c>
      <c r="G55" s="37">
        <v>0</v>
      </c>
      <c r="H55" s="37">
        <v>0</v>
      </c>
      <c r="I55" s="50">
        <v>0</v>
      </c>
      <c r="J55" s="24">
        <v>0</v>
      </c>
    </row>
    <row r="56" spans="1:10" ht="30" x14ac:dyDescent="0.25">
      <c r="A56" s="8" t="s">
        <v>53</v>
      </c>
      <c r="B56" s="38">
        <v>0</v>
      </c>
      <c r="C56" s="38"/>
      <c r="D56" s="37">
        <v>0</v>
      </c>
      <c r="E56" s="37">
        <v>0</v>
      </c>
      <c r="F56" s="37">
        <v>0</v>
      </c>
      <c r="G56" s="37">
        <v>0</v>
      </c>
      <c r="H56" s="37">
        <v>0</v>
      </c>
      <c r="I56" s="50">
        <v>0</v>
      </c>
      <c r="J56" s="24">
        <v>0</v>
      </c>
    </row>
    <row r="57" spans="1:10" x14ac:dyDescent="0.25">
      <c r="A57" s="8" t="s">
        <v>54</v>
      </c>
      <c r="B57" s="38">
        <v>0</v>
      </c>
      <c r="C57" s="38"/>
      <c r="D57" s="37">
        <v>0</v>
      </c>
      <c r="E57" s="37">
        <v>0</v>
      </c>
      <c r="F57" s="37">
        <v>0</v>
      </c>
      <c r="G57" s="37">
        <v>0</v>
      </c>
      <c r="H57" s="37">
        <v>0</v>
      </c>
      <c r="I57" s="50">
        <v>0</v>
      </c>
      <c r="J57" s="24">
        <v>0</v>
      </c>
    </row>
    <row r="58" spans="1:10" ht="30" x14ac:dyDescent="0.25">
      <c r="A58" s="8" t="s">
        <v>55</v>
      </c>
      <c r="B58" s="38">
        <v>0</v>
      </c>
      <c r="C58" s="38"/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50">
        <v>0</v>
      </c>
      <c r="J58" s="24">
        <v>0</v>
      </c>
    </row>
    <row r="59" spans="1:10" x14ac:dyDescent="0.25">
      <c r="A59" s="3" t="s">
        <v>28</v>
      </c>
      <c r="B59" s="37">
        <v>0</v>
      </c>
      <c r="C59" s="37"/>
      <c r="D59" s="37">
        <f>D60+D64</f>
        <v>34348.57</v>
      </c>
      <c r="E59" s="37">
        <f>E62</f>
        <v>280</v>
      </c>
      <c r="F59" s="37">
        <f>F60+F64</f>
        <v>491944.83</v>
      </c>
      <c r="G59" s="37">
        <f>G60+G64</f>
        <v>266758.02</v>
      </c>
      <c r="H59" s="37">
        <f>H60+H61+H64</f>
        <v>132263.96</v>
      </c>
      <c r="I59" s="24">
        <f>D59+E59+F59+G59+H59</f>
        <v>925595.38</v>
      </c>
      <c r="J59" s="24">
        <v>1.1100000000000001</v>
      </c>
    </row>
    <row r="60" spans="1:10" x14ac:dyDescent="0.25">
      <c r="A60" s="8" t="s">
        <v>29</v>
      </c>
      <c r="B60" s="38">
        <v>0</v>
      </c>
      <c r="C60" s="38"/>
      <c r="D60" s="38">
        <v>23999.97</v>
      </c>
      <c r="E60" s="38">
        <v>0</v>
      </c>
      <c r="F60" s="38">
        <v>466944.88</v>
      </c>
      <c r="G60" s="38">
        <v>21758.02</v>
      </c>
      <c r="H60" s="38">
        <v>89999.9</v>
      </c>
      <c r="I60" s="50">
        <f>D60+F60+G60+H60</f>
        <v>602702.77</v>
      </c>
      <c r="J60" s="24">
        <v>8.52</v>
      </c>
    </row>
    <row r="61" spans="1:10" x14ac:dyDescent="0.25">
      <c r="A61" s="8" t="s">
        <v>30</v>
      </c>
      <c r="B61" s="38">
        <v>0</v>
      </c>
      <c r="C61" s="38"/>
      <c r="D61" s="38">
        <v>0</v>
      </c>
      <c r="E61" s="38">
        <v>0</v>
      </c>
      <c r="F61" s="38"/>
      <c r="G61" s="38">
        <v>0</v>
      </c>
      <c r="H61" s="38">
        <v>5465.76</v>
      </c>
      <c r="I61" s="50">
        <f>D61+H61</f>
        <v>5465.76</v>
      </c>
      <c r="J61" s="24">
        <v>0</v>
      </c>
    </row>
    <row r="62" spans="1:10" x14ac:dyDescent="0.25">
      <c r="A62" s="8" t="s">
        <v>31</v>
      </c>
      <c r="B62" s="38">
        <v>0</v>
      </c>
      <c r="C62" s="38"/>
      <c r="D62" s="38">
        <v>0</v>
      </c>
      <c r="E62" s="38">
        <v>280</v>
      </c>
      <c r="F62" s="38"/>
      <c r="G62" s="38">
        <v>0</v>
      </c>
      <c r="H62" s="38">
        <v>0</v>
      </c>
      <c r="I62" s="50">
        <f>E62</f>
        <v>280</v>
      </c>
      <c r="J62" s="24">
        <v>0</v>
      </c>
    </row>
    <row r="63" spans="1:10" ht="30" x14ac:dyDescent="0.25">
      <c r="A63" s="8" t="s">
        <v>32</v>
      </c>
      <c r="B63" s="38">
        <v>0</v>
      </c>
      <c r="C63" s="38"/>
      <c r="D63" s="38">
        <v>0</v>
      </c>
      <c r="E63" s="38">
        <v>0</v>
      </c>
      <c r="F63" s="38"/>
      <c r="G63" s="38">
        <v>0</v>
      </c>
      <c r="H63" s="38">
        <v>0</v>
      </c>
      <c r="I63" s="50">
        <f t="shared" ref="I63:I77" si="3">D63</f>
        <v>0</v>
      </c>
      <c r="J63" s="24">
        <v>0</v>
      </c>
    </row>
    <row r="64" spans="1:10" x14ac:dyDescent="0.25">
      <c r="A64" s="8" t="s">
        <v>33</v>
      </c>
      <c r="B64" s="38">
        <v>0</v>
      </c>
      <c r="C64" s="38"/>
      <c r="D64" s="38">
        <v>10348.6</v>
      </c>
      <c r="E64" s="38">
        <v>0</v>
      </c>
      <c r="F64" s="38">
        <v>24999.95</v>
      </c>
      <c r="G64" s="38">
        <v>245000</v>
      </c>
      <c r="H64" s="38">
        <v>36798.300000000003</v>
      </c>
      <c r="I64" s="50">
        <f>D64+F64+G64+H64</f>
        <v>317146.84999999998</v>
      </c>
      <c r="J64" s="24">
        <v>100</v>
      </c>
    </row>
    <row r="65" spans="1:11" x14ac:dyDescent="0.25">
      <c r="A65" s="8" t="s">
        <v>56</v>
      </c>
      <c r="B65" s="38">
        <v>0</v>
      </c>
      <c r="C65" s="38"/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50">
        <f t="shared" si="3"/>
        <v>0</v>
      </c>
      <c r="J65" s="24">
        <v>0</v>
      </c>
    </row>
    <row r="66" spans="1:11" x14ac:dyDescent="0.25">
      <c r="A66" s="8" t="s">
        <v>57</v>
      </c>
      <c r="B66" s="38">
        <v>0</v>
      </c>
      <c r="C66" s="38"/>
      <c r="D66" s="38">
        <v>0</v>
      </c>
      <c r="E66" s="38">
        <v>0</v>
      </c>
      <c r="F66" s="38">
        <v>0</v>
      </c>
      <c r="G66" s="38">
        <v>0</v>
      </c>
      <c r="H66" s="38">
        <v>0</v>
      </c>
      <c r="I66" s="50">
        <f t="shared" si="3"/>
        <v>0</v>
      </c>
      <c r="J66" s="24">
        <v>0</v>
      </c>
    </row>
    <row r="67" spans="1:11" x14ac:dyDescent="0.25">
      <c r="A67" s="8" t="s">
        <v>34</v>
      </c>
      <c r="B67" s="38">
        <v>0</v>
      </c>
      <c r="C67" s="38"/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50">
        <f t="shared" si="3"/>
        <v>0</v>
      </c>
      <c r="J67" s="24">
        <v>0</v>
      </c>
    </row>
    <row r="68" spans="1:11" ht="22.5" customHeight="1" x14ac:dyDescent="0.25">
      <c r="A68" s="8" t="s">
        <v>58</v>
      </c>
      <c r="B68" s="38">
        <v>0</v>
      </c>
      <c r="C68" s="38"/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50">
        <f t="shared" si="3"/>
        <v>0</v>
      </c>
      <c r="J68" s="24">
        <v>0</v>
      </c>
    </row>
    <row r="69" spans="1:11" x14ac:dyDescent="0.25">
      <c r="A69" s="3" t="s">
        <v>59</v>
      </c>
      <c r="B69" s="37">
        <v>0</v>
      </c>
      <c r="C69" s="37"/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50">
        <f t="shared" si="3"/>
        <v>0</v>
      </c>
      <c r="J69" s="24">
        <v>0</v>
      </c>
    </row>
    <row r="70" spans="1:11" x14ac:dyDescent="0.25">
      <c r="A70" s="8" t="s">
        <v>60</v>
      </c>
      <c r="B70" s="38">
        <v>0</v>
      </c>
      <c r="C70" s="38"/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50">
        <f t="shared" si="3"/>
        <v>0</v>
      </c>
      <c r="J70" s="24">
        <v>0</v>
      </c>
    </row>
    <row r="71" spans="1:11" x14ac:dyDescent="0.25">
      <c r="A71" s="8" t="s">
        <v>61</v>
      </c>
      <c r="B71" s="38">
        <v>0</v>
      </c>
      <c r="C71" s="38"/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50">
        <f t="shared" si="3"/>
        <v>0</v>
      </c>
      <c r="J71" s="24">
        <v>0</v>
      </c>
    </row>
    <row r="72" spans="1:11" x14ac:dyDescent="0.25">
      <c r="A72" s="8" t="s">
        <v>62</v>
      </c>
      <c r="B72" s="38">
        <v>0</v>
      </c>
      <c r="C72" s="38"/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50">
        <f t="shared" si="3"/>
        <v>0</v>
      </c>
      <c r="J72" s="24">
        <v>0</v>
      </c>
    </row>
    <row r="73" spans="1:11" ht="30" x14ac:dyDescent="0.25">
      <c r="A73" s="8" t="s">
        <v>63</v>
      </c>
      <c r="B73" s="38">
        <v>0</v>
      </c>
      <c r="C73" s="38"/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50">
        <f t="shared" si="3"/>
        <v>0</v>
      </c>
      <c r="J73" s="24">
        <v>0</v>
      </c>
    </row>
    <row r="74" spans="1:11" ht="30" x14ac:dyDescent="0.25">
      <c r="A74" s="3" t="s">
        <v>64</v>
      </c>
      <c r="B74" s="37">
        <v>0</v>
      </c>
      <c r="C74" s="37"/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50">
        <f t="shared" si="3"/>
        <v>0</v>
      </c>
      <c r="J74" s="24">
        <v>0</v>
      </c>
    </row>
    <row r="75" spans="1:11" x14ac:dyDescent="0.25">
      <c r="A75" s="8" t="s">
        <v>65</v>
      </c>
      <c r="B75" s="38">
        <v>0</v>
      </c>
      <c r="C75" s="38"/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50">
        <f t="shared" si="3"/>
        <v>0</v>
      </c>
      <c r="J75" s="24">
        <v>0</v>
      </c>
    </row>
    <row r="76" spans="1:11" ht="30" x14ac:dyDescent="0.25">
      <c r="A76" s="8" t="s">
        <v>66</v>
      </c>
      <c r="B76" s="38">
        <v>0</v>
      </c>
      <c r="C76" s="38"/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50">
        <f t="shared" si="3"/>
        <v>0</v>
      </c>
      <c r="J76" s="24">
        <v>0</v>
      </c>
    </row>
    <row r="77" spans="1:11" x14ac:dyDescent="0.25">
      <c r="A77" s="3" t="s">
        <v>67</v>
      </c>
      <c r="B77" s="37">
        <v>0</v>
      </c>
      <c r="C77" s="37"/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50">
        <f t="shared" si="3"/>
        <v>0</v>
      </c>
      <c r="J77" s="24">
        <v>0</v>
      </c>
    </row>
    <row r="78" spans="1:11" x14ac:dyDescent="0.25">
      <c r="A78" s="8" t="s">
        <v>68</v>
      </c>
      <c r="B78" s="38">
        <v>0</v>
      </c>
      <c r="C78" s="38"/>
      <c r="D78" s="38"/>
      <c r="E78" s="38">
        <v>0</v>
      </c>
      <c r="F78" s="38">
        <v>0</v>
      </c>
      <c r="G78" s="38">
        <v>0</v>
      </c>
      <c r="H78" s="38">
        <v>0</v>
      </c>
      <c r="I78" s="24"/>
      <c r="J78" s="24">
        <v>0</v>
      </c>
    </row>
    <row r="79" spans="1:11" x14ac:dyDescent="0.25">
      <c r="A79" s="8" t="s">
        <v>69</v>
      </c>
      <c r="B79" s="38">
        <v>0</v>
      </c>
      <c r="C79" s="38"/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50">
        <v>0</v>
      </c>
      <c r="J79" s="24">
        <v>0</v>
      </c>
    </row>
    <row r="80" spans="1:11" ht="30" x14ac:dyDescent="0.25">
      <c r="A80" s="8" t="s">
        <v>70</v>
      </c>
      <c r="B80" s="38">
        <v>0</v>
      </c>
      <c r="C80" s="38"/>
      <c r="D80" s="38">
        <v>0</v>
      </c>
      <c r="E80" s="38">
        <v>0</v>
      </c>
      <c r="F80" s="38">
        <v>0</v>
      </c>
      <c r="G80" s="38">
        <v>0</v>
      </c>
      <c r="H80" s="38">
        <v>0</v>
      </c>
      <c r="I80" s="50">
        <v>0</v>
      </c>
      <c r="J80" s="24">
        <v>0</v>
      </c>
      <c r="K80" s="22"/>
    </row>
    <row r="81" spans="1:11" x14ac:dyDescent="0.25">
      <c r="A81" s="3" t="s">
        <v>71</v>
      </c>
      <c r="B81" s="38">
        <v>0</v>
      </c>
      <c r="C81" s="38"/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50">
        <v>0</v>
      </c>
      <c r="J81" s="24">
        <v>0</v>
      </c>
    </row>
    <row r="82" spans="1:11" x14ac:dyDescent="0.25">
      <c r="A82" s="3" t="s">
        <v>72</v>
      </c>
      <c r="B82" s="37">
        <v>0</v>
      </c>
      <c r="C82" s="37"/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50">
        <v>0</v>
      </c>
      <c r="J82" s="24">
        <v>0</v>
      </c>
    </row>
    <row r="83" spans="1:11" x14ac:dyDescent="0.25">
      <c r="A83" s="8" t="s">
        <v>73</v>
      </c>
      <c r="B83" s="38">
        <v>0</v>
      </c>
      <c r="C83" s="38"/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50">
        <v>0</v>
      </c>
      <c r="J83" s="24">
        <v>0</v>
      </c>
    </row>
    <row r="84" spans="1:11" ht="22.5" customHeight="1" x14ac:dyDescent="0.25">
      <c r="A84" s="8" t="s">
        <v>74</v>
      </c>
      <c r="B84" s="38">
        <v>0</v>
      </c>
      <c r="C84" s="38"/>
      <c r="D84" s="38">
        <v>0</v>
      </c>
      <c r="E84" s="38">
        <v>0</v>
      </c>
      <c r="F84" s="38">
        <v>0</v>
      </c>
      <c r="G84" s="38">
        <v>0</v>
      </c>
      <c r="H84" s="38">
        <v>0</v>
      </c>
      <c r="I84" s="50">
        <v>0</v>
      </c>
      <c r="J84" s="24">
        <v>0</v>
      </c>
      <c r="K84" s="29"/>
    </row>
    <row r="85" spans="1:11" x14ac:dyDescent="0.25">
      <c r="A85" s="8"/>
      <c r="B85" s="38">
        <v>0</v>
      </c>
      <c r="C85" s="38"/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50">
        <v>0</v>
      </c>
      <c r="J85" s="24"/>
      <c r="K85" s="29"/>
    </row>
    <row r="86" spans="1:11" x14ac:dyDescent="0.25">
      <c r="A86" s="8"/>
      <c r="B86" s="38"/>
      <c r="C86" s="38"/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50">
        <v>0</v>
      </c>
      <c r="J86" s="24"/>
      <c r="K86" s="29"/>
    </row>
    <row r="87" spans="1:11" x14ac:dyDescent="0.25">
      <c r="A87" s="8"/>
      <c r="B87" s="38"/>
      <c r="C87" s="38"/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50">
        <v>0</v>
      </c>
      <c r="J87" s="24"/>
      <c r="K87" s="29"/>
    </row>
    <row r="88" spans="1:11" x14ac:dyDescent="0.25">
      <c r="A88" s="8"/>
      <c r="B88" s="38"/>
      <c r="C88" s="38"/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50">
        <v>0</v>
      </c>
      <c r="J88" s="24"/>
      <c r="K88" s="29"/>
    </row>
    <row r="89" spans="1:11" x14ac:dyDescent="0.25">
      <c r="A89" s="8"/>
      <c r="B89" s="38"/>
      <c r="C89" s="38"/>
      <c r="D89" s="38"/>
      <c r="E89" s="38">
        <v>0</v>
      </c>
      <c r="F89" s="38">
        <v>0</v>
      </c>
      <c r="G89" s="38">
        <v>0</v>
      </c>
      <c r="H89" s="38">
        <v>0</v>
      </c>
      <c r="I89" s="50">
        <v>0</v>
      </c>
      <c r="J89" s="24"/>
      <c r="K89" s="29"/>
    </row>
    <row r="90" spans="1:11" ht="16.5" customHeight="1" x14ac:dyDescent="0.25">
      <c r="A90" s="8"/>
      <c r="B90" s="38"/>
      <c r="C90" s="38"/>
      <c r="D90" s="38"/>
      <c r="E90" s="38"/>
      <c r="F90" s="38"/>
      <c r="G90" s="38"/>
      <c r="H90" s="38"/>
      <c r="I90" s="24"/>
      <c r="J90" s="24"/>
      <c r="K90" s="29"/>
    </row>
    <row r="91" spans="1:11" x14ac:dyDescent="0.25">
      <c r="J91" s="24"/>
      <c r="K91" s="29"/>
    </row>
    <row r="92" spans="1:11" x14ac:dyDescent="0.25">
      <c r="A92" s="54" t="s">
        <v>95</v>
      </c>
      <c r="B92" s="54"/>
      <c r="C92" s="54"/>
      <c r="D92" s="54"/>
      <c r="E92" s="54"/>
      <c r="F92" s="54"/>
      <c r="G92" s="54"/>
      <c r="H92" s="54"/>
      <c r="I92" s="54"/>
      <c r="J92" s="24"/>
      <c r="K92" s="29"/>
    </row>
    <row r="93" spans="1:11" x14ac:dyDescent="0.25">
      <c r="A93" s="54" t="s">
        <v>96</v>
      </c>
      <c r="B93" s="54"/>
      <c r="C93" s="54"/>
      <c r="D93" s="54"/>
      <c r="E93" s="54"/>
      <c r="F93" s="54"/>
      <c r="G93" s="54"/>
      <c r="H93" s="54"/>
      <c r="I93" s="54"/>
      <c r="J93" s="24"/>
      <c r="K93" s="29"/>
    </row>
    <row r="94" spans="1:11" x14ac:dyDescent="0.25">
      <c r="A94" s="54" t="s">
        <v>100</v>
      </c>
      <c r="B94" s="54"/>
      <c r="C94" s="54"/>
      <c r="D94" s="54"/>
      <c r="E94" s="54"/>
      <c r="F94" s="54"/>
      <c r="G94" s="54"/>
      <c r="H94" s="54"/>
      <c r="I94" s="54"/>
      <c r="J94" s="24"/>
      <c r="K94" s="29"/>
    </row>
    <row r="95" spans="1:11" x14ac:dyDescent="0.25">
      <c r="A95" s="54" t="s">
        <v>92</v>
      </c>
      <c r="B95" s="54"/>
      <c r="C95" s="54"/>
      <c r="D95" s="54"/>
      <c r="E95" s="54"/>
      <c r="F95" s="54"/>
      <c r="G95" s="54"/>
      <c r="H95" s="54"/>
      <c r="I95" s="54"/>
      <c r="J95" s="24"/>
      <c r="K95" s="29"/>
    </row>
    <row r="96" spans="1:11" x14ac:dyDescent="0.25">
      <c r="A96" s="52" t="s">
        <v>97</v>
      </c>
      <c r="B96" s="52"/>
      <c r="C96" s="52"/>
      <c r="D96" s="52"/>
      <c r="E96" s="52"/>
      <c r="F96" s="52"/>
      <c r="G96" s="52"/>
      <c r="H96" s="52"/>
      <c r="I96" s="52"/>
      <c r="J96" s="24"/>
      <c r="K96" s="29"/>
    </row>
    <row r="97" spans="1:12" x14ac:dyDescent="0.25">
      <c r="A97" s="30"/>
      <c r="B97" s="30"/>
      <c r="C97" s="30"/>
      <c r="D97" s="30"/>
      <c r="E97" s="30"/>
      <c r="F97" s="30"/>
      <c r="G97" s="30"/>
      <c r="H97" s="30"/>
      <c r="I97" s="30"/>
      <c r="J97" s="24"/>
      <c r="K97" s="29"/>
    </row>
    <row r="98" spans="1:12" x14ac:dyDescent="0.25">
      <c r="A98" s="30"/>
      <c r="B98" s="30"/>
      <c r="C98" s="30"/>
      <c r="D98" s="30"/>
      <c r="E98" s="37">
        <v>0</v>
      </c>
      <c r="F98" s="37">
        <v>0</v>
      </c>
      <c r="G98" s="37">
        <v>0</v>
      </c>
      <c r="H98" s="37">
        <v>0</v>
      </c>
      <c r="I98" s="30"/>
      <c r="J98" s="24"/>
      <c r="K98" s="29"/>
    </row>
    <row r="99" spans="1:12" x14ac:dyDescent="0.25">
      <c r="A99" s="3" t="s">
        <v>75</v>
      </c>
      <c r="B99" s="37">
        <v>0</v>
      </c>
      <c r="C99" s="37"/>
      <c r="D99" s="37">
        <v>0</v>
      </c>
      <c r="E99" s="37">
        <v>0</v>
      </c>
      <c r="F99" s="37">
        <v>0</v>
      </c>
      <c r="G99" s="37">
        <v>0</v>
      </c>
      <c r="H99" s="37">
        <v>0</v>
      </c>
      <c r="I99" s="50">
        <v>0</v>
      </c>
      <c r="J99" s="24">
        <v>0</v>
      </c>
    </row>
    <row r="100" spans="1:12" s="22" customFormat="1" x14ac:dyDescent="0.25">
      <c r="A100" s="8" t="s">
        <v>76</v>
      </c>
      <c r="B100" s="38">
        <v>0</v>
      </c>
      <c r="C100" s="38"/>
      <c r="D100" s="37">
        <v>0</v>
      </c>
      <c r="E100" s="37">
        <v>0</v>
      </c>
      <c r="F100" s="37">
        <v>0</v>
      </c>
      <c r="G100" s="37">
        <v>0</v>
      </c>
      <c r="H100" s="37">
        <v>0</v>
      </c>
      <c r="I100" s="50">
        <v>0</v>
      </c>
      <c r="J100" s="24">
        <v>0</v>
      </c>
      <c r="K100" s="23"/>
      <c r="L100" s="23"/>
    </row>
    <row r="101" spans="1:12" x14ac:dyDescent="0.25">
      <c r="A101" s="8" t="s">
        <v>77</v>
      </c>
      <c r="B101" s="38">
        <v>0</v>
      </c>
      <c r="C101" s="38"/>
      <c r="D101" s="37">
        <v>0</v>
      </c>
      <c r="E101" s="37">
        <v>0</v>
      </c>
      <c r="F101" s="37">
        <v>0</v>
      </c>
      <c r="G101" s="37">
        <v>0</v>
      </c>
      <c r="H101" s="37">
        <v>0</v>
      </c>
      <c r="I101" s="50">
        <v>0</v>
      </c>
      <c r="J101" s="24">
        <v>0</v>
      </c>
    </row>
    <row r="102" spans="1:12" x14ac:dyDescent="0.25">
      <c r="A102" s="3" t="s">
        <v>78</v>
      </c>
      <c r="B102" s="37">
        <v>0</v>
      </c>
      <c r="C102" s="37"/>
      <c r="D102" s="37">
        <v>0</v>
      </c>
      <c r="E102" s="37">
        <v>0</v>
      </c>
      <c r="F102" s="37">
        <v>0</v>
      </c>
      <c r="G102" s="37">
        <v>0</v>
      </c>
      <c r="H102" s="37">
        <v>0</v>
      </c>
      <c r="I102" s="50">
        <v>0</v>
      </c>
      <c r="J102" s="24">
        <v>0</v>
      </c>
    </row>
    <row r="103" spans="1:12" x14ac:dyDescent="0.25">
      <c r="A103" s="8" t="s">
        <v>79</v>
      </c>
      <c r="B103" s="38">
        <v>0</v>
      </c>
      <c r="C103" s="38"/>
      <c r="D103" s="37">
        <v>0</v>
      </c>
      <c r="E103" s="37">
        <v>0</v>
      </c>
      <c r="F103" s="37">
        <v>0</v>
      </c>
      <c r="G103" s="37">
        <v>0</v>
      </c>
      <c r="H103" s="37">
        <v>0</v>
      </c>
      <c r="I103" s="50">
        <v>0</v>
      </c>
      <c r="J103" s="24">
        <v>0</v>
      </c>
    </row>
    <row r="104" spans="1:12" x14ac:dyDescent="0.25">
      <c r="A104" s="10" t="s">
        <v>80</v>
      </c>
      <c r="B104" s="39"/>
      <c r="C104" s="39"/>
      <c r="D104" s="37">
        <v>0</v>
      </c>
      <c r="E104" s="37">
        <v>0</v>
      </c>
      <c r="F104" s="37">
        <v>0</v>
      </c>
      <c r="G104" s="37">
        <v>0</v>
      </c>
      <c r="H104" s="37">
        <v>0</v>
      </c>
      <c r="I104" s="50">
        <v>0</v>
      </c>
      <c r="J104" s="24"/>
    </row>
    <row r="105" spans="1:12" x14ac:dyDescent="0.25">
      <c r="D105" s="37">
        <v>0</v>
      </c>
      <c r="E105" s="37">
        <v>0</v>
      </c>
      <c r="F105" s="37">
        <v>0</v>
      </c>
      <c r="G105" s="37">
        <v>0</v>
      </c>
      <c r="H105" s="37">
        <v>0</v>
      </c>
      <c r="I105" s="50">
        <v>0</v>
      </c>
      <c r="J105" s="24"/>
    </row>
    <row r="106" spans="1:12" x14ac:dyDescent="0.25">
      <c r="A106" s="31" t="s">
        <v>81</v>
      </c>
      <c r="B106" s="40">
        <f>B16+B15+B12+B11+B10</f>
        <v>19537185.120000001</v>
      </c>
      <c r="C106" s="40">
        <f>C36+C16+C15+C12+C11+C10</f>
        <v>19023161.919999998</v>
      </c>
      <c r="D106" s="40">
        <f>D59+D26+D16+D12+D11+D10+D15</f>
        <v>24332314.899999999</v>
      </c>
      <c r="E106" s="40">
        <f>E59+E26+E16+E15+E12+E11+E10</f>
        <v>21620466.009999998</v>
      </c>
      <c r="F106" s="40">
        <f>F59+F36+F26+F16+F15+I1+F12+F11+F10</f>
        <v>27813788.789999999</v>
      </c>
      <c r="G106" s="40">
        <f>G59+G36+G26+G16+G15+G12+G11+G10</f>
        <v>32669829.469999999</v>
      </c>
      <c r="H106" s="40">
        <f>H59+H36+H26+H16+H15+H12+H11+H10</f>
        <v>24988405.850000001</v>
      </c>
      <c r="I106" s="26">
        <f>I36+I16+I15+I12+I11+I10+I26+I59</f>
        <v>169985152.06</v>
      </c>
      <c r="J106" s="46"/>
      <c r="K106" s="29"/>
    </row>
    <row r="107" spans="1:12" x14ac:dyDescent="0.25">
      <c r="A107" t="s">
        <v>91</v>
      </c>
      <c r="B107" s="41"/>
      <c r="C107" s="41"/>
      <c r="D107" s="41"/>
      <c r="E107" s="41"/>
      <c r="F107" s="41"/>
      <c r="G107" s="41"/>
      <c r="H107" s="41"/>
    </row>
    <row r="108" spans="1:12" x14ac:dyDescent="0.25">
      <c r="A108" t="s">
        <v>89</v>
      </c>
    </row>
    <row r="109" spans="1:12" x14ac:dyDescent="0.25">
      <c r="A109" t="s">
        <v>90</v>
      </c>
    </row>
    <row r="114" spans="1:12" x14ac:dyDescent="0.25">
      <c r="C114" s="41"/>
      <c r="D114" s="41"/>
      <c r="E114" s="41"/>
      <c r="F114" s="41"/>
      <c r="G114" s="41"/>
      <c r="H114" s="41"/>
    </row>
    <row r="116" spans="1:12" x14ac:dyDescent="0.25">
      <c r="A116" t="s">
        <v>105</v>
      </c>
      <c r="C116" s="36" t="s">
        <v>107</v>
      </c>
      <c r="I116" s="36"/>
    </row>
    <row r="117" spans="1:12" ht="15.75" x14ac:dyDescent="0.25">
      <c r="A117" s="44" t="s">
        <v>110</v>
      </c>
      <c r="C117" s="47" t="s">
        <v>109</v>
      </c>
      <c r="D117" s="47"/>
      <c r="E117" s="47"/>
      <c r="F117" s="47"/>
      <c r="G117" s="47"/>
      <c r="H117" s="47"/>
      <c r="I117" s="47"/>
      <c r="J117" s="45"/>
    </row>
    <row r="118" spans="1:12" x14ac:dyDescent="0.25">
      <c r="A118" t="s">
        <v>106</v>
      </c>
      <c r="C118" s="36" t="s">
        <v>108</v>
      </c>
      <c r="I118" s="36"/>
      <c r="K118" s="32"/>
      <c r="L118" s="22"/>
    </row>
    <row r="119" spans="1:12" x14ac:dyDescent="0.25">
      <c r="I119" s="36"/>
    </row>
  </sheetData>
  <mergeCells count="15">
    <mergeCell ref="A47:I47"/>
    <mergeCell ref="A48:I48"/>
    <mergeCell ref="A94:I94"/>
    <mergeCell ref="A3:I3"/>
    <mergeCell ref="A4:I4"/>
    <mergeCell ref="A5:I5"/>
    <mergeCell ref="A6:I6"/>
    <mergeCell ref="A46:I46"/>
    <mergeCell ref="A7:I7"/>
    <mergeCell ref="A95:I95"/>
    <mergeCell ref="A96:I96"/>
    <mergeCell ref="A92:I92"/>
    <mergeCell ref="A93:I93"/>
    <mergeCell ref="A49:I49"/>
    <mergeCell ref="A50:I50"/>
  </mergeCells>
  <printOptions horizontalCentered="1"/>
  <pageMargins left="0.1" right="0.1" top="0.1" bottom="0.1" header="0.1" footer="0.1"/>
  <pageSetup scale="67" fitToHeight="0" orientation="landscape" r:id="rId1"/>
  <rowBreaks count="2" manualBreakCount="2">
    <brk id="43" max="8" man="1"/>
    <brk id="89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Plantilla Presupuesto</vt:lpstr>
      <vt:lpstr>plantilla 2023</vt:lpstr>
      <vt:lpstr>'plantilla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Fany Javier Paulino</cp:lastModifiedBy>
  <cp:lastPrinted>2023-08-08T13:12:24Z</cp:lastPrinted>
  <dcterms:created xsi:type="dcterms:W3CDTF">2018-04-17T18:57:16Z</dcterms:created>
  <dcterms:modified xsi:type="dcterms:W3CDTF">2023-08-08T18:03:13Z</dcterms:modified>
</cp:coreProperties>
</file>